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vnd.ms-office.vbaProject" Extension="bin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ms-excel.sheet.macroEnabled.main+xml" PartName="/xl/workbook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zpočet souhrn" sheetId="1" r:id="rId5"/>
    <sheet state="visible" name="Rozpočet celkové náklady" sheetId="2" r:id="rId6"/>
    <sheet state="visible" name="Zdroje financování" sheetId="3" r:id="rId7"/>
    <sheet state="visible" name="Rozpočet komentáře" sheetId="4" r:id="rId8"/>
    <sheet state="hidden" name="Definitons" sheetId="5" r:id="rId9"/>
  </sheets>
  <definedNames/>
  <calcPr/>
  <extLst>
    <ext uri="GoogleSheetsCustomDataVersion1">
      <go:sheetsCustomData xmlns:go="http://customooxmlschemas.google.com/" r:id="rId10" roundtripDataSignature="AMtx7miC1BPeVKam3JA2RXOLhTCpmmlx1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6">
      <text>
        <t xml:space="preserve">======
ID#AAAADoqxsUM
Josef Wenzl    (2019-09-03 12:53:12)
vyberte z předdefinované nabídky</t>
      </text>
    </comment>
    <comment authorId="0" ref="D50">
      <text>
        <t xml:space="preserve">======
ID#AAAADoqxsT8
Josef Wenzl    (2019-09-03 12:53:12)
Vyplňte měsíční průměr přepočtených úvazků zaměstnanců u žadatele, rok 2017 a 2018 dle skutečnosti, rok 2019 a 2020 kvalifikovaným odhadem. Do přepočtu úvazků se zohledňují všechny druhy pracovněprávních vztahů. Neuvádí se údaje za partnera(y).</t>
      </text>
    </comment>
    <comment authorId="0" ref="A11">
      <text>
        <t xml:space="preserve">======
ID#AAAADoqxsT4
Grant může být žádán v následující výši EURO    (2019-09-03 12:53:12)
systémový 100.000,- až 250.000,-
základní 8.000,- až  85.000,-
akční 1.000,- až 3.000,-
matchingový 1 - až 4.000,-</t>
      </text>
    </comment>
    <comment authorId="0" ref="C14">
      <text>
        <t xml:space="preserve">======
ID#AAAADoqxsTo
Josef Wenzl    (2019-09-03 12:53:12)
Název aktivit vyplňte podle aktivit uvedených v žádosti v Grantysu. Zachovejte prosím shodné pořadí. 
První aktivita Posílení neziskových organizací je povinná pro systémové a základní granty. Budou-li některé názvy vašich aktivit delší, tak lze zde uvést ve zkráceném tvaru.</t>
      </text>
    </comment>
    <comment authorId="0" ref="D14">
      <text>
        <t xml:space="preserve">======
ID#AAAADoqxsTk
Josef Wenzl    (2019-09-03 12:53:12)
Povinný podíl na grantu je u systémového grantu 5 - 15% a u základního grantu 5 - 10 %.</t>
      </text>
    </comment>
    <comment authorId="0" ref="B50">
      <text>
        <t xml:space="preserve">======
ID#AAAADoqxsTg
Josef Wenzl    (2019-09-03 12:53:12)
Vyplňte náklady pouze za žadatele, rok 2017 a 2018 dle skutečnosti, rok 2019 a 2020 kvalifikovaným odhadem. Neuvádí se údaje za partnera(y).</t>
      </text>
    </comment>
    <comment authorId="0" ref="A12">
      <text>
        <t xml:space="preserve">======
ID#AAAADoqxsTc
Josef Wenzl    (2019-09-03 12:53:12)
u všech typů grantů je min. 60 % a max. 90 %,
u matchingového grantu je 50 %</t>
      </text>
    </comment>
    <comment authorId="0" ref="C50">
      <text>
        <t xml:space="preserve">======
ID#AAAADoqxsTU
Josef Wenzl    (2019-09-03 12:53:12)
Vyplňte výnosy pouze za žadatele, rok 2017 a 2018 dle skutečnosti, rok 2019 a 2020 kvalifikovaným odhadem. Neuvádí se údaje za partnera(y).</t>
      </text>
    </comment>
    <comment authorId="0" ref="F26">
      <text>
        <t xml:space="preserve">======
ID#AAAADoqxsTQ
Josef Wenzl    (2019-09-03 12:53:12)
Vyplňte u žadatele, následně u partnerů, je-li relevantní. V případě zahraničních partnerů není povinnost uvádět IČ z důvodu neexistence.</t>
      </text>
    </comment>
    <comment authorId="0" ref="G26">
      <text>
        <t xml:space="preserve">======
ID#AAAADoqxsS4
Josef Wenzl    (2019-09-03 12:53:12)
Vyberte z předdefinované nabídky. Bude-li žadatel nebo partner plátcem DPH s možností odpočtu, tak na druhém listu relevantní náklady uvádíte pro daný subjekt již bez DPH.</t>
      </text>
    </comment>
    <comment authorId="0" ref="A3">
      <text>
        <t xml:space="preserve">======
ID#AAAADoqxsSw
Josef Wenzl    (2019-09-03 12:53:12)
vyplňte název projektu identický dle žádosti v Grantysu</t>
      </text>
    </comment>
    <comment authorId="0" ref="C26">
      <text>
        <t xml:space="preserve">======
ID#AAAADoqxsSo
Josef Wenzl    (2019-09-03 12:53:12)
vyplňte partnery, pokud je to u vašeho projektu relevantní</t>
      </text>
    </comment>
    <comment authorId="0" ref="A7">
      <text>
        <t xml:space="preserve">======
ID#AAAADoqxsSk
Josef Wenzl    (2019-09-03 12:53:12)
vyberte z předdefinované nabídky,
délka projektů v měsících:
systémové - 36/42/48,
základní - 12/18/24/30,
akční - 6 - 12,
matchingové - 6 - 12.</t>
      </text>
    </comment>
    <comment authorId="0" ref="E26">
      <text>
        <t xml:space="preserve">======
ID#AAAADoqxsSc
Josef Wenzl    (2019-09-03 12:53:12)
Tento sloupec vyplňte až později, tj. po vyplnění druhého listu. Rozklíčujete zde dle vašeho uvážení částku z rozpočtu připadající na nepřímé náklady mezi žadatele a partnery, která musí být v součtu shodná s částkou uvedenou na druhém listu v řádku Nepřímé projektové náklady.</t>
      </text>
    </comment>
  </commentList>
  <extLst>
    <ext uri="GoogleSheetsCustomDataVersion1">
      <go:sheetsCustomData xmlns:go="http://customooxmlschemas.google.com/" r:id="rId1" roundtripDataSignature="AMtx7miCL9xpqrsg8myDkFxg87twqs+nw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3">
      <text>
        <t xml:space="preserve">======
ID#AAAADoqxsUE
Josef Wenzl    (2019-09-03 12:53:12)
Pro každého dobrovolníka a pozici vyplňte jeden řádek, uveďte pouze název pozice, kterou bude v rámci projektu dobrovolník vykonávat (např. právník, lékař …), neuvádějte jména dobrovolníků. K zadání jednotky se předem seznamte s pravidly pro dobrovolnickou práci.</t>
      </text>
    </comment>
    <comment authorId="0" ref="E6">
      <text>
        <t xml:space="preserve">======
ID#AAAADoqxsUA
Příklad vyplnění u osobních nákladů    (2019-09-03 12:53:12)
a) Pokud je celkový úvazek daného zaměstnance v organizaci 1,00 (40 hodin týdně), přičemž na projektu bude pracovat po dobu 12 měsíců s celým tímto úvazkem 1,00 (tedy 40 hodin týdně), počet jednotek je 12 (12 měsíců * 1,00 úvazek).
b) Pokud je celkový úvazek daného zaměstnance v organizaci 1,00 (40 hodin týdně), přičemž na projektu bude pracovat po dobu 12 měsíců s úvazkem 0,50 (tedy 20 hodin týdně), počet jednotek je 6 (12 měsíců *0,50 úvazek).
c) Pokud je celkový úvazek daného zaměstnance v organizaci 0,50 (20 hodin týdně) a z tohoto úvazku bude věnovat práci na projektu po dobu 12 měsíců pouze polovinu (10 hodin týdně), počet jednotek je 3 (12 měsíců * 0,25 úvazek).</t>
      </text>
    </comment>
    <comment authorId="0" ref="B44">
      <text>
        <t xml:space="preserve">======
ID#AAAADoqxsTw
Josef Wenzl    (2019-09-03 12:53:12)
Zadejte nepřímé projektové náklady, které budou souviset s realizací projektu. Částka může být max. 15 % z Kapitoly 1 - Osobní náklady a Kapitoly 2 - Dobrovolnická práce.</t>
      </text>
    </comment>
    <comment authorId="0" ref="K6">
      <text>
        <t xml:space="preserve">======
ID#AAAADoqxsTs
Josef Wenzl    (2019-09-03 12:53:12)
Povinná aktivita: Posílení neziskových organizací.</t>
      </text>
    </comment>
    <comment authorId="0" ref="B7">
      <text>
        <t xml:space="preserve">======
ID#AAAADoqxsTY
Příklady vyplnění    (2019-09-03 12:53:12)
a) Pokud bude Koordinátor projektu pracovat s úvazkem na projektu 0,50 (tedy 20 hodin týdně) po celou dobu 12 měsíců, tak počet jednotek v sloupci E bude 6 a zápis zde v sloupci B bude mít tuto podobu: Koordinátor projektu; 0,50 úv. po dobu 12 měsíců)
b) Pokud ovšem bude Koordinátor projektu pracovat s úvazkem na projektu 1,00 (tedy 40 hodin týdně) po dobu 6 měsíců, tak počet jednotek v sloupci E bude opět 6, ovšem zápis zde v sloupci B bude mít tuto podobu: Koordinátor projektu; 1,00 úv. po dobu 6 měsíců)</t>
      </text>
    </comment>
    <comment authorId="0" ref="G7">
      <text>
        <t xml:space="preserve">======
ID#AAAADoqxsTM
Josef Wenzl    (2019-09-03 12:53:12)
Pro sazbu za jednotku je nastaven automatický propočet dle aktuální legislativy, tj. superhrubá mzda + zákonné pojištění zaměstnavatele (Kooperativa).</t>
      </text>
    </comment>
    <comment authorId="0" ref="F6">
      <text>
        <t xml:space="preserve">======
ID#AAAADoqxsTI
Josef Wenzl    (2019-09-03 12:53:12)
Vyplňte sazbu hrubé mzdy, která bude při celém pracovním úvazku v případě pracovní smlouvy nebo dohody o pracovní činnosti. Nezadávejte údaj ve vztahu ke krácenému úvazku! Pokud by byla chybně uvedená nižší sazba pro zkrácený úvazek, tak bude celková kalkulace chybná. U dohody o provedení práce zadejte hrubou hodinovou mzdu.</t>
      </text>
    </comment>
    <comment authorId="0" ref="B37">
      <text>
        <t xml:space="preserve">======
ID#AAAADoqxsTE
Josef Wenzl    (2019-09-03 12:53:12)
Identifikujte subdodávky, které budete realizovat dodavatelským způsobem, formou zakázky. Jedná se o přenesení některé aktivity nebo její části na dodavatele (např. zpracování analýzy, tvorba kampaně …).</t>
      </text>
    </comment>
    <comment authorId="0" ref="B19">
      <text>
        <t xml:space="preserve">======
ID#AAAADoqxsTA
Josef Wenzl    (2019-09-03 12:53:12)
Pro každou zahraniční cestu vyplňte jeden samostatný řádek, který bude obsahovat veškeré náklady související s danou cestou (např. letenka, ubytování, stravné/diety, vedlejší náklady hrazené v místě pobytu). Dále mohou být uvedeny náklady na tuzemské cestovné pro účely v rámci projektu.
Příklady vyplnění:
a) V rámci projektu poletí 3 zaměstnanci žadatele společně na jednu pracovní cestu do Norska. V tomto případě vyplňte do sloupce B následně: Brno – Norsko, letecky, 5 dnů. Do sloupce D uvedete jednotku: osoba. Počet jednotek budou 3. Sazba za jednotku bude obsahovat stanovenou dílčí sazbu, která bude obsahovat veškeré předpokládané náklady za jednu osobu a cestu.
b) V rámci projektu bude pracovat terénní pracovník, který bude dostávat pravidelně dle interní směrnice zaměstnavatele paušální částku ke mzdě v předem dané výši. V tomto případě do sloupce B uveďte: terénní pracovník, paušál. Do sloupce D uvedete jednotku: měsíc. Počet jednotek bude dle počtu měsíců zapojených v projektu. Sazba za jednotku bude obsahovat sazbu dle interní směrnice zaměstnavatele.
c) V rámci projektu bude pracovat právník, který bude nepravidelně jezdit na jednání do různých míst v rámci ČR. V tomto případě do sloupce B uveďte: právník, individuální náklad. Do sloupce D uvedete jednotku: projekt. Počet jednotek bude vždy 1. Sazba za jednotku bude stanovena kvalifikovaným odhadem a v souladu s interním postupem zaměstnavatele.</t>
      </text>
    </comment>
    <comment authorId="0" ref="B25">
      <text>
        <t xml:space="preserve">======
ID#AAAADoqxsS8
Josef Wenzl    (2019-09-03 12:53:12)
Identifikujte konkrétně každou položku vybavení (např. notebook, kancelářský stůl, dataprojektor …). V případě pouze u spotřebního materiálu lze uvést položku agregovaně, pokud ji lze identifikovat svým charakterem (např. terapeutické pomůcky, zdravotnické potřeby, odborná literatura …). V rámci agregované položky do sloupce D uvedete jednotku: projekt. Počet jednotek u agregované položky bude vždy 1.</t>
      </text>
    </comment>
    <comment authorId="0" ref="B31">
      <text>
        <t xml:space="preserve">======
ID#AAAADoqxsSg
Josef Wenzl    (2019-09-03 12:53:12)
Identifikujte nákup služeb, které budou přímo souviset s realizací projektu bez subdodávek (např. nájem prostor pro aktivity projektu, supervize pracovníků, tlumočník, odborný konzultant, cestovné a ubytování pro dobrovolníky …).</t>
      </text>
    </comment>
    <comment authorId="0" ref="C6">
      <text>
        <t xml:space="preserve">======
ID#AAAADoqxsSY
Josef Wenzl    (2019-09-03 12:53:12)
Vyberte z předdefinované nabídky. Označení partnera číslem je identické z předchozího listu, jeli relevantní. Zadejte u každé vyplňované rozpočtové položky subjekt.</t>
      </text>
    </comment>
    <comment authorId="0" ref="K5">
      <text>
        <t xml:space="preserve">======
ID#AAAADoqxsSU
Josef Wenzl    (2019-09-03 12:53:12)
Každou položku rozpočtu rozklíčujte kvalifikovaným odhadem v % ve vazbě ke konkrétní aktivitě. Součet řádku musí dát 100 %. Sloupec K s označením Aktivita 1 je pevně svázán s předdefinovanou aktivitou Posílení neziskových organizací z listu Rozpočet souhrn. Další sloupce jsou chronologicky propojené s uvedenými aktivitami na listu Rozpočet souhrn.</t>
      </text>
    </comment>
    <comment authorId="0" ref="D6">
      <text>
        <t xml:space="preserve">======
ID#AAAADoqxsSQ
Josef Wenzl    (2019-09-03 12:53:12)
Vyberte z částečně předdefinované nabídky. V ostatních případech sami definujte (např. kus, měsíc, den, projekt, zakázka …).</t>
      </text>
    </comment>
  </commentList>
  <extLst>
    <ext uri="GoogleSheetsCustomDataVersion1">
      <go:sheetsCustomData xmlns:go="http://customooxmlschemas.google.com/" r:id="rId1" roundtripDataSignature="AMtx7mh9IWV+pwOqKdEky2RBTFWQd1mtjg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0">
      <text>
        <t xml:space="preserve">======
ID#AAAADoqxsT0
Josef Wenzl    (2019-09-03 12:53:12)
Vyplňte jen v případě, že předpokládáte spolufinancování z vlastních prostředků. Za vlastní prostředky lze považovat např. vytvořené rezervy z hospodaření předchozích let, příjmy z vlastní činnosti.</t>
      </text>
    </comment>
    <comment authorId="0" ref="B9">
      <text>
        <t xml:space="preserve">======
ID#AAAADoqxsS0
Josef Wenzl    (2019-09-03 12:53:12)
U systémového a základního grantu je možné max. 50 %. U akčního grantu je povoleno 100 %.</t>
      </text>
    </comment>
    <comment authorId="0" ref="B6">
      <text>
        <t xml:space="preserve">======
ID#AAAADoqxsSs
Grant může být žádán v následující výši EURO    (2019-09-03 12:53:12)
systémový 100.000,- až 250.000,-
základní 8.000,- až  85.000,-
akční 1.000,- až 3.000,-
matchingový 1 - až 4.000,- 
Současně grant musí krýt 60 % až 90 % z celkových nákladů. Pouze u matchingové grantu je stanoveno přesně 50%.</t>
      </text>
    </comment>
  </commentList>
  <extLst>
    <ext uri="GoogleSheetsCustomDataVersion1">
      <go:sheetsCustomData xmlns:go="http://customooxmlschemas.google.com/" r:id="rId1" roundtripDataSignature="AMtx7mgdYw/dpGwFVKsbePsqCYNjuqNTCg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======
ID#AAAADoqxsUI
Josef Wenzl    (2019-09-03 12:53:12)
Tento list je nepovinný pro vyplnění. Doporučujeme použít v okamžiku, kdy bude dle vašeho názoru některá položka v rozpočtu potřebovat bližší komentář, nebo bude některá položka stanovena mimo cenu obvyklou v místě a čase.</t>
      </text>
    </comment>
  </commentList>
  <extLst>
    <ext uri="GoogleSheetsCustomDataVersion1">
      <go:sheetsCustomData xmlns:go="http://customooxmlschemas.google.com/" r:id="rId1" roundtripDataSignature="AMtx7mhvzYthgOBQmbCG9dXYB5HIhM5lDA=="/>
    </ext>
  </extLst>
</comments>
</file>

<file path=xl/sharedStrings.xml><?xml version="1.0" encoding="utf-8"?>
<sst xmlns="http://schemas.openxmlformats.org/spreadsheetml/2006/main" count="172" uniqueCount="160">
  <si>
    <t>Zdroje financování</t>
  </si>
  <si>
    <t>Rozpočet - souhrnné údaje</t>
  </si>
  <si>
    <t>Název projektu</t>
  </si>
  <si>
    <t>Rozpočet - celkové náklady (v Kč)</t>
  </si>
  <si>
    <t>Název žadatele</t>
  </si>
  <si>
    <t>Požadovaná výše grantu</t>
  </si>
  <si>
    <t>Název projektu:</t>
  </si>
  <si>
    <t>Typ grantu</t>
  </si>
  <si>
    <t>Název žadatele:</t>
  </si>
  <si>
    <t>Délka trvání projektu (počet měsíců)</t>
  </si>
  <si>
    <t>CZK</t>
  </si>
  <si>
    <t>Nedodržen limit grantu</t>
  </si>
  <si>
    <t>EUR</t>
  </si>
  <si>
    <t>Celkové náklady projektu:</t>
  </si>
  <si>
    <t>Spolufinancování</t>
  </si>
  <si>
    <t>Náklady dle vazby na aktivity projektu (v %)</t>
  </si>
  <si>
    <t>Dobrovolnická práce</t>
  </si>
  <si>
    <t>Rozpočtová položka</t>
  </si>
  <si>
    <t>Subjekt</t>
  </si>
  <si>
    <t>Jednotka</t>
  </si>
  <si>
    <t>Počet jednotek</t>
  </si>
  <si>
    <t>Výše požadovaného grantu:</t>
  </si>
  <si>
    <t>Hrubá mzda</t>
  </si>
  <si>
    <t>Poměr grantu:</t>
  </si>
  <si>
    <t>Sazba za jednotku</t>
  </si>
  <si>
    <t>Náklady</t>
  </si>
  <si>
    <t>Aktivita 1</t>
  </si>
  <si>
    <t>Aktivita 2</t>
  </si>
  <si>
    <t>Vlastní prostředky</t>
  </si>
  <si>
    <t>Aktivita 3</t>
  </si>
  <si>
    <t>Projektové náklady dle aktivit:</t>
  </si>
  <si>
    <t>Aktivita 4</t>
  </si>
  <si>
    <t>Poskytovatel</t>
  </si>
  <si>
    <t>Typ</t>
  </si>
  <si>
    <t>Aktivita 5</t>
  </si>
  <si>
    <t>Aktivita 6</t>
  </si>
  <si>
    <t>Aktivita 7</t>
  </si>
  <si>
    <t>Název aktivit</t>
  </si>
  <si>
    <t>Aktivita 8</t>
  </si>
  <si>
    <t>Podíl na grantu</t>
  </si>
  <si>
    <t>Aktivita 9</t>
  </si>
  <si>
    <t>A1</t>
  </si>
  <si>
    <t>Částka</t>
  </si>
  <si>
    <t>Aktivita 10</t>
  </si>
  <si>
    <t>Příspěvky od donátorů</t>
  </si>
  <si>
    <t>Posílení neziskových organizací</t>
  </si>
  <si>
    <t>A2</t>
  </si>
  <si>
    <t>Kapitola 1 - Osobní náklady</t>
  </si>
  <si>
    <t>A3</t>
  </si>
  <si>
    <t>A4</t>
  </si>
  <si>
    <t>A5</t>
  </si>
  <si>
    <t>A6</t>
  </si>
  <si>
    <t>A7</t>
  </si>
  <si>
    <t>žadatel</t>
  </si>
  <si>
    <t>partner1</t>
  </si>
  <si>
    <t>partner2</t>
  </si>
  <si>
    <t>partner3</t>
  </si>
  <si>
    <t>partner4</t>
  </si>
  <si>
    <t>partner5</t>
  </si>
  <si>
    <t>partner6</t>
  </si>
  <si>
    <t>partner7</t>
  </si>
  <si>
    <t>A8</t>
  </si>
  <si>
    <t>akt1</t>
  </si>
  <si>
    <t>akt2</t>
  </si>
  <si>
    <t>akt3</t>
  </si>
  <si>
    <t>akt4</t>
  </si>
  <si>
    <t>akt5</t>
  </si>
  <si>
    <t>akt6</t>
  </si>
  <si>
    <t>akt7</t>
  </si>
  <si>
    <t>akt8</t>
  </si>
  <si>
    <t>akt9</t>
  </si>
  <si>
    <t>akt10</t>
  </si>
  <si>
    <t>A9</t>
  </si>
  <si>
    <t>1.1</t>
  </si>
  <si>
    <t>Celkové zdroje financování</t>
  </si>
  <si>
    <t>A10</t>
  </si>
  <si>
    <t>Projektové náklady dle subjektu</t>
  </si>
  <si>
    <t>Rozdíl mezi celkovými náklady a zdroji</t>
  </si>
  <si>
    <t>Název organizace</t>
  </si>
  <si>
    <t>Přímé náklady</t>
  </si>
  <si>
    <t>Nepřímé náklady</t>
  </si>
  <si>
    <t>IČ</t>
  </si>
  <si>
    <t>grant</t>
  </si>
  <si>
    <t>Plátce DPH</t>
  </si>
  <si>
    <t>Finanční podíl na projektu</t>
  </si>
  <si>
    <t>nadační příspěvek</t>
  </si>
  <si>
    <t>dotace</t>
  </si>
  <si>
    <t>účelový dar</t>
  </si>
  <si>
    <t>sbírka</t>
  </si>
  <si>
    <t>crowdfundingová kampaň</t>
  </si>
  <si>
    <t>Žadatel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</si>
  <si>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</si>
  <si>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</si>
  <si>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</si>
  <si>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</si>
  <si>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</si>
  <si>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</si>
  <si>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</si>
  <si>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Partneři bez finančního podílu</t>
  </si>
  <si>
    <t>ano</t>
  </si>
  <si>
    <t>ne</t>
  </si>
  <si>
    <t>systémový</t>
  </si>
  <si>
    <t>základní</t>
  </si>
  <si>
    <t>akční</t>
  </si>
  <si>
    <t>matchingový</t>
  </si>
  <si>
    <t>Doplňkové údaje</t>
  </si>
  <si>
    <t>Rok</t>
  </si>
  <si>
    <t>Výnosy</t>
  </si>
  <si>
    <t>Přepočtené úvazky zaměstnanců</t>
  </si>
  <si>
    <t>1.2</t>
  </si>
  <si>
    <t>1.3</t>
  </si>
  <si>
    <t>Rozpočet - komentáře</t>
  </si>
  <si>
    <t>1.4</t>
  </si>
  <si>
    <t>Označení rozpočtové položky</t>
  </si>
  <si>
    <t>Komentář</t>
  </si>
  <si>
    <t>1.5</t>
  </si>
  <si>
    <t>Kapitola 2 - Dobrovolnická práce</t>
  </si>
  <si>
    <t>2.1</t>
  </si>
  <si>
    <t>hodina HT1</t>
  </si>
  <si>
    <t>hodina HT2</t>
  </si>
  <si>
    <t>hodina HT3</t>
  </si>
  <si>
    <t>hodina HT4</t>
  </si>
  <si>
    <t>hodina HT5</t>
  </si>
  <si>
    <t>hodina HT6</t>
  </si>
  <si>
    <t>hodina HT7</t>
  </si>
  <si>
    <t>hodina HT8</t>
  </si>
  <si>
    <t>hodina HT9</t>
  </si>
  <si>
    <t>2.2</t>
  </si>
  <si>
    <t>2.3</t>
  </si>
  <si>
    <t>2.4</t>
  </si>
  <si>
    <t>2.5</t>
  </si>
  <si>
    <t>Kapitola 3 - Cestovné zaměstnanců</t>
  </si>
  <si>
    <t>3.1</t>
  </si>
  <si>
    <t>3.2</t>
  </si>
  <si>
    <t>3.3</t>
  </si>
  <si>
    <t>3.4</t>
  </si>
  <si>
    <t>3.5</t>
  </si>
  <si>
    <t>Kapitola 4 - Spotřební materiál a vybavení</t>
  </si>
  <si>
    <t>4.1</t>
  </si>
  <si>
    <t>4.2</t>
  </si>
  <si>
    <t>4.3</t>
  </si>
  <si>
    <t>4.4</t>
  </si>
  <si>
    <t>4.5</t>
  </si>
  <si>
    <t>Kapitola 5 - Služby (bez subdodávek)</t>
  </si>
  <si>
    <t>5.1</t>
  </si>
  <si>
    <t>5.2</t>
  </si>
  <si>
    <t>5.3</t>
  </si>
  <si>
    <t>5.4</t>
  </si>
  <si>
    <t>5.5</t>
  </si>
  <si>
    <t>Kapitola 6 - Subdodávky</t>
  </si>
  <si>
    <t>6.1</t>
  </si>
  <si>
    <t>6.2</t>
  </si>
  <si>
    <t>6.3</t>
  </si>
  <si>
    <t>6.4</t>
  </si>
  <si>
    <t>6.5</t>
  </si>
  <si>
    <t>Přímé projektové náklady</t>
  </si>
  <si>
    <t>Nepřímé projektové náklady</t>
  </si>
  <si>
    <t>Celkové náklady projektu</t>
  </si>
  <si>
    <t>měsíc</t>
  </si>
  <si>
    <t>hodina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</si>
</sst>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\ _K_č_-;\-* #,##0.00\ _K_č_-;_-* &quot;-&quot;??\ _K_č_-;_-@"/>
    <numFmt numFmtId="165" formatCode="#,##0\ &quot;Kč&quot;"/>
    <numFmt numFmtId="166" formatCode="#,##0.00\ &quot;Kč&quot;"/>
  </numFmts>
  <fonts count="9">
    <font>
      <sz val="11.0"/>
      <color theme="1"/>
      <name val="Arial"/>
    </font>
    <font>
      <b/>
      <sz val="14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/>
    <font>
      <sz val="11.0"/>
      <color rgb="FFFF0000"/>
      <name val="Calibri"/>
    </font>
    <font>
      <sz val="9.0"/>
      <color theme="1"/>
      <name val="Calibri"/>
    </font>
    <font>
      <color theme="1"/>
      <name val="Calibri"/>
    </font>
    <font>
      <sz val="8.0"/>
      <color rgb="FF7F7F7F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2" fillId="2" fontId="1" numFmtId="0" xfId="0" applyBorder="1" applyFill="1" applyFont="1"/>
    <xf borderId="3" fillId="3" fontId="3" numFmtId="0" xfId="0" applyAlignment="1" applyBorder="1" applyFill="1" applyFont="1">
      <alignment horizontal="left"/>
    </xf>
    <xf borderId="3" fillId="0" fontId="3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2" fillId="2" fontId="3" numFmtId="0" xfId="0" applyBorder="1" applyFont="1"/>
    <xf borderId="0" fillId="0" fontId="2" numFmtId="0" xfId="0" applyFont="1"/>
    <xf borderId="1" fillId="3" fontId="3" numFmtId="0" xfId="0" applyBorder="1" applyFont="1"/>
    <xf borderId="0" fillId="0" fontId="3" numFmtId="0" xfId="0" applyAlignment="1" applyFont="1">
      <alignment horizontal="center"/>
    </xf>
    <xf borderId="1" fillId="0" fontId="3" numFmtId="10" xfId="0" applyBorder="1" applyFont="1" applyNumberFormat="1"/>
    <xf borderId="0" fillId="0" fontId="5" numFmtId="0" xfId="0" applyFont="1"/>
    <xf borderId="6" fillId="0" fontId="2" numFmtId="0" xfId="0" applyBorder="1" applyFont="1"/>
    <xf borderId="7" fillId="0" fontId="3" numFmtId="164" xfId="0" applyBorder="1" applyFont="1" applyNumberFormat="1"/>
    <xf borderId="3" fillId="0" fontId="2" numFmtId="0" xfId="0" applyAlignment="1" applyBorder="1" applyFont="1">
      <alignment horizontal="center"/>
    </xf>
    <xf borderId="1" fillId="0" fontId="3" numFmtId="164" xfId="0" applyBorder="1" applyFont="1" applyNumberFormat="1"/>
    <xf borderId="0" fillId="0" fontId="3" numFmtId="0" xfId="0" applyFont="1"/>
    <xf borderId="1" fillId="0" fontId="2" numFmtId="0" xfId="0" applyAlignment="1" applyBorder="1" applyFont="1">
      <alignment shrinkToFit="0" wrapText="1"/>
    </xf>
    <xf borderId="1" fillId="0" fontId="3" numFmtId="165" xfId="0" applyBorder="1" applyFont="1" applyNumberFormat="1"/>
    <xf borderId="6" fillId="0" fontId="6" numFmtId="0" xfId="0" applyAlignment="1" applyBorder="1" applyFont="1">
      <alignment horizontal="center" shrinkToFit="0" wrapText="1"/>
    </xf>
    <xf borderId="0" fillId="0" fontId="3" numFmtId="10" xfId="0" applyFont="1" applyNumberFormat="1"/>
    <xf borderId="3" fillId="0" fontId="2" numFmtId="0" xfId="0" applyAlignment="1" applyBorder="1" applyFont="1">
      <alignment horizontal="left"/>
    </xf>
    <xf borderId="1" fillId="0" fontId="3" numFmtId="0" xfId="0" applyBorder="1" applyFont="1"/>
    <xf borderId="2" fillId="2" fontId="2" numFmtId="0" xfId="0" applyBorder="1" applyFont="1"/>
    <xf borderId="6" fillId="0" fontId="2" numFmtId="0" xfId="0" applyAlignment="1" applyBorder="1" applyFont="1">
      <alignment horizontal="center" shrinkToFit="0" textRotation="90" vertical="center" wrapText="1"/>
    </xf>
    <xf borderId="1" fillId="0" fontId="2" numFmtId="165" xfId="0" applyBorder="1" applyFont="1" applyNumberFormat="1"/>
    <xf borderId="8" fillId="0" fontId="4" numFmtId="0" xfId="0" applyBorder="1" applyFont="1"/>
    <xf borderId="1" fillId="0" fontId="2" numFmtId="10" xfId="0" applyBorder="1" applyFont="1" applyNumberFormat="1"/>
    <xf borderId="7" fillId="0" fontId="4" numFmtId="0" xfId="0" applyBorder="1" applyFont="1"/>
    <xf borderId="1" fillId="2" fontId="3" numFmtId="49" xfId="0" applyBorder="1" applyFont="1" applyNumberFormat="1"/>
    <xf borderId="1" fillId="0" fontId="2" numFmtId="0" xfId="0" applyAlignment="1" applyBorder="1" applyFont="1">
      <alignment horizontal="center"/>
    </xf>
    <xf borderId="0" fillId="0" fontId="7" numFmtId="0" xfId="0" applyFont="1"/>
    <xf borderId="6" fillId="0" fontId="3" numFmtId="0" xfId="0" applyAlignment="1" applyBorder="1" applyFont="1">
      <alignment horizontal="center" vertical="center"/>
    </xf>
    <xf borderId="1" fillId="0" fontId="6" numFmtId="166" xfId="0" applyAlignment="1" applyBorder="1" applyFont="1" applyNumberFormat="1">
      <alignment horizontal="center"/>
    </xf>
    <xf borderId="1" fillId="3" fontId="3" numFmtId="49" xfId="0" applyBorder="1" applyFont="1" applyNumberFormat="1"/>
    <xf borderId="7" fillId="0" fontId="3" numFmtId="165" xfId="0" applyAlignment="1" applyBorder="1" applyFont="1" applyNumberFormat="1">
      <alignment horizontal="center"/>
    </xf>
    <xf borderId="0" fillId="0" fontId="3" numFmtId="165" xfId="0" applyAlignment="1" applyFont="1" applyNumberFormat="1">
      <alignment horizontal="center"/>
    </xf>
    <xf borderId="1" fillId="3" fontId="3" numFmtId="9" xfId="0" applyBorder="1" applyFont="1" applyNumberFormat="1"/>
    <xf borderId="1" fillId="2" fontId="3" numFmtId="9" xfId="0" applyBorder="1" applyFont="1" applyNumberFormat="1"/>
    <xf borderId="0" fillId="0" fontId="8" numFmtId="10" xfId="0" applyAlignment="1" applyFont="1" applyNumberFormat="1">
      <alignment horizontal="center"/>
    </xf>
    <xf borderId="1" fillId="0" fontId="3" numFmtId="165" xfId="0" applyAlignment="1" applyBorder="1" applyFont="1" applyNumberFormat="1">
      <alignment horizontal="center"/>
    </xf>
    <xf borderId="0" fillId="0" fontId="3" numFmtId="165" xfId="0" applyFont="1" applyNumberFormat="1"/>
    <xf borderId="1" fillId="0" fontId="2" numFmtId="0" xfId="0" applyAlignment="1" applyBorder="1" applyFont="1">
      <alignment horizontal="left"/>
    </xf>
    <xf borderId="1" fillId="0" fontId="2" numFmtId="0" xfId="0" applyAlignment="1" applyBorder="1" applyFont="1">
      <alignment horizontal="center" vertical="center"/>
    </xf>
    <xf borderId="6" fillId="0" fontId="3" numFmtId="165" xfId="0" applyAlignment="1" applyBorder="1" applyFont="1" applyNumberFormat="1">
      <alignment horizontal="center"/>
    </xf>
    <xf borderId="0" fillId="0" fontId="3" numFmtId="49" xfId="0" applyFont="1" applyNumberFormat="1"/>
    <xf borderId="2" fillId="2" fontId="2" numFmtId="49" xfId="0" applyBorder="1" applyFont="1" applyNumberFormat="1"/>
    <xf borderId="0" fillId="0" fontId="3" numFmtId="165" xfId="0" applyAlignment="1" applyFont="1" applyNumberFormat="1">
      <alignment horizontal="left"/>
    </xf>
    <xf borderId="9" fillId="3" fontId="3" numFmtId="0" xfId="0" applyBorder="1" applyFont="1"/>
    <xf borderId="2" fillId="2" fontId="3" numFmtId="49" xfId="0" applyBorder="1" applyFont="1" applyNumberFormat="1"/>
    <xf borderId="1" fillId="0" fontId="2" numFmtId="165" xfId="0" applyAlignment="1" applyBorder="1" applyFont="1" applyNumberFormat="1">
      <alignment horizontal="right"/>
    </xf>
    <xf borderId="1" fillId="3" fontId="2" numFmtId="165" xfId="0" applyAlignment="1" applyBorder="1" applyFont="1" applyNumberFormat="1">
      <alignment horizontal="right"/>
    </xf>
    <xf borderId="0" fillId="0" fontId="2" numFmtId="10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FBE4D5"/>
          <bgColor rgb="FFFBE4D5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microsoft.com/office/2006/relationships/vbaProject" Target="vbaProject.bin"/><Relationship Id="rId10" Type="http://customschemas.google.com/relationships/workbookmetadata" Target="metadata"/><Relationship Id="rId9" Type="http://schemas.openxmlformats.org/officeDocument/2006/relationships/worksheet" Target="worksheets/sheet5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6.png"/><Relationship Id="rId6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2505075</xdr:colOff>
      <xdr:row>6</xdr:row>
      <xdr:rowOff>0</xdr:rowOff>
    </xdr:from>
    <xdr:ext cx="2552700" cy="31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2505075</xdr:colOff>
      <xdr:row>12</xdr:row>
      <xdr:rowOff>9525</xdr:rowOff>
    </xdr:from>
    <xdr:ext cx="2552700" cy="3143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9525</xdr:rowOff>
    </xdr:from>
    <xdr:ext cx="2552700" cy="314325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2495550</xdr:colOff>
      <xdr:row>24</xdr:row>
      <xdr:rowOff>0</xdr:rowOff>
    </xdr:from>
    <xdr:ext cx="2552700" cy="314325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9525</xdr:rowOff>
    </xdr:from>
    <xdr:ext cx="2552700" cy="314325"/>
    <xdr:pic>
      <xdr:nvPicPr>
        <xdr:cNvPr id="0" name="image6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2505075</xdr:colOff>
      <xdr:row>36</xdr:row>
      <xdr:rowOff>9525</xdr:rowOff>
    </xdr:from>
    <xdr:ext cx="2552700" cy="314325"/>
    <xdr:pic>
      <xdr:nvPicPr>
        <xdr:cNvPr id="0" name="image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8.88"/>
    <col customWidth="1" min="2" max="2" width="15.63"/>
    <col customWidth="1" min="3" max="3" width="30.88"/>
    <col customWidth="1" min="4" max="4" width="15.88"/>
    <col customWidth="1" min="5" max="5" width="13.88"/>
    <col customWidth="1" min="6" max="6" width="11.25"/>
    <col customWidth="1" min="7" max="7" width="8.88"/>
    <col customWidth="1" min="8" max="8" width="7.63"/>
    <col customWidth="1" hidden="1" min="9" max="9" width="7.63"/>
    <col customWidth="1" min="10" max="26" width="7.63"/>
  </cols>
  <sheetData>
    <row r="1">
      <c r="A1" s="1" t="s">
        <v>1</v>
      </c>
    </row>
    <row r="3">
      <c r="A3" s="2" t="s">
        <v>2</v>
      </c>
      <c r="B3" s="4"/>
      <c r="C3" s="7"/>
    </row>
    <row r="4">
      <c r="A4" s="2" t="s">
        <v>4</v>
      </c>
      <c r="B4" s="4"/>
      <c r="C4" s="7"/>
    </row>
    <row r="5">
      <c r="A5" s="9"/>
      <c r="B5" s="11"/>
    </row>
    <row r="6">
      <c r="A6" s="2" t="s">
        <v>7</v>
      </c>
      <c r="B6" s="10"/>
    </row>
    <row r="7">
      <c r="A7" s="2" t="s">
        <v>9</v>
      </c>
      <c r="B7" s="10"/>
    </row>
    <row r="9">
      <c r="B9" s="2" t="s">
        <v>10</v>
      </c>
      <c r="C9" s="2" t="s">
        <v>12</v>
      </c>
    </row>
    <row r="10">
      <c r="A10" s="2" t="s">
        <v>13</v>
      </c>
      <c r="B10" s="15">
        <f>'Rozpočet celkové náklady'!H45</f>
        <v>0</v>
      </c>
      <c r="C10" s="17">
        <f t="shared" ref="C10:C11" si="1">B10/25.92</f>
        <v>0</v>
      </c>
      <c r="D10" s="18"/>
    </row>
    <row r="11">
      <c r="A11" s="2" t="s">
        <v>21</v>
      </c>
      <c r="B11" s="17" t="str">
        <f>'Zdroje financování'!C6</f>
        <v/>
      </c>
      <c r="C11" s="17">
        <f t="shared" si="1"/>
        <v>0</v>
      </c>
      <c r="D11" s="13" t="s">
        <v>11</v>
      </c>
    </row>
    <row r="12">
      <c r="A12" s="2" t="s">
        <v>23</v>
      </c>
      <c r="B12" s="12" t="str">
        <f>B11/B10</f>
        <v>#DIV/0!</v>
      </c>
      <c r="C12" s="18"/>
      <c r="J12" s="22"/>
    </row>
    <row r="14">
      <c r="A14" s="23" t="s">
        <v>30</v>
      </c>
      <c r="B14" s="7"/>
      <c r="C14" s="2" t="s">
        <v>37</v>
      </c>
      <c r="D14" s="2" t="s">
        <v>39</v>
      </c>
    </row>
    <row r="15">
      <c r="A15" s="24" t="s">
        <v>41</v>
      </c>
      <c r="B15" s="17">
        <f>SUM('Rozpočet celkové náklady'!AF:AF)</f>
        <v>0</v>
      </c>
      <c r="C15" s="24" t="s">
        <v>45</v>
      </c>
      <c r="D15" s="12" t="str">
        <f>B15/B11</f>
        <v>#DIV/0!</v>
      </c>
      <c r="E15" s="22"/>
    </row>
    <row r="16">
      <c r="A16" s="24" t="s">
        <v>46</v>
      </c>
      <c r="B16" s="17">
        <f>SUM('Rozpočet celkové náklady'!AG:AG)</f>
        <v>0</v>
      </c>
      <c r="C16" s="10"/>
      <c r="D16" s="22"/>
    </row>
    <row r="17">
      <c r="A17" s="24" t="s">
        <v>48</v>
      </c>
      <c r="B17" s="17">
        <f>SUM('Rozpočet celkové náklady'!AH:AH)</f>
        <v>0</v>
      </c>
      <c r="C17" s="10"/>
      <c r="D17" s="22"/>
    </row>
    <row r="18">
      <c r="A18" s="24" t="s">
        <v>49</v>
      </c>
      <c r="B18" s="17">
        <f>SUM('Rozpočet celkové náklady'!AI:AI)</f>
        <v>0</v>
      </c>
      <c r="C18" s="10"/>
      <c r="D18" s="22"/>
    </row>
    <row r="19">
      <c r="A19" s="24" t="s">
        <v>50</v>
      </c>
      <c r="B19" s="17">
        <f>SUM('Rozpočet celkové náklady'!AJ:AJ)</f>
        <v>0</v>
      </c>
      <c r="C19" s="10"/>
      <c r="D19" s="22"/>
    </row>
    <row r="20">
      <c r="A20" s="24" t="s">
        <v>51</v>
      </c>
      <c r="B20" s="17">
        <f>SUM('Rozpočet celkové náklady'!AK:AK)</f>
        <v>0</v>
      </c>
      <c r="C20" s="10"/>
      <c r="D20" s="22"/>
    </row>
    <row r="21" ht="15.75" customHeight="1">
      <c r="A21" s="24" t="s">
        <v>52</v>
      </c>
      <c r="B21" s="17">
        <f>SUM('Rozpočet celkové náklady'!AL:AL)</f>
        <v>0</v>
      </c>
      <c r="C21" s="10"/>
      <c r="D21" s="22"/>
    </row>
    <row r="22" ht="15.75" customHeight="1">
      <c r="A22" s="24" t="s">
        <v>61</v>
      </c>
      <c r="B22" s="17">
        <f>SUM('Rozpočet celkové náklady'!AM:AM)</f>
        <v>0</v>
      </c>
      <c r="C22" s="10"/>
      <c r="D22" s="22"/>
    </row>
    <row r="23" ht="15.75" customHeight="1">
      <c r="A23" s="24" t="s">
        <v>72</v>
      </c>
      <c r="B23" s="17">
        <f>SUM('Rozpočet celkové náklady'!AN:AN)</f>
        <v>0</v>
      </c>
      <c r="C23" s="10"/>
      <c r="D23" s="22"/>
    </row>
    <row r="24" ht="15.75" customHeight="1">
      <c r="A24" s="24" t="s">
        <v>75</v>
      </c>
      <c r="B24" s="17">
        <f>SUM('Rozpočet celkové náklady'!AO:AO)</f>
        <v>0</v>
      </c>
      <c r="C24" s="10"/>
      <c r="D24" s="22"/>
    </row>
    <row r="25" ht="15.75" customHeight="1">
      <c r="E25" s="18"/>
    </row>
    <row r="26" ht="15.75" customHeight="1">
      <c r="A26" s="23" t="s">
        <v>76</v>
      </c>
      <c r="B26" s="7"/>
      <c r="C26" s="2" t="s">
        <v>78</v>
      </c>
      <c r="D26" s="2" t="s">
        <v>79</v>
      </c>
      <c r="E26" s="2" t="s">
        <v>80</v>
      </c>
      <c r="F26" s="32" t="s">
        <v>81</v>
      </c>
      <c r="G26" s="2" t="s">
        <v>83</v>
      </c>
    </row>
    <row r="27" ht="15.75" customHeight="1">
      <c r="A27" s="34" t="s">
        <v>84</v>
      </c>
      <c r="B27" s="24" t="s">
        <v>90</v>
      </c>
      <c r="C27" s="10" t="str">
        <f>B4</f>
        <v/>
      </c>
      <c r="D27" s="17">
        <f>SUM('Rozpočet celkové náklady'!W:W)</f>
        <v>0</v>
      </c>
      <c r="E27" s="10"/>
      <c r="F27" s="36"/>
      <c r="G27" s="10"/>
      <c r="I27" s="18" t="str">
        <f>IF(C27="","","žadatel")</f>
        <v/>
      </c>
    </row>
    <row r="28" ht="15.75" customHeight="1">
      <c r="A28" s="28"/>
      <c r="B28" s="24" t="s">
        <v>91</v>
      </c>
      <c r="C28" s="10"/>
      <c r="D28" s="17">
        <f>SUM('Rozpočet celkové náklady'!X:X)</f>
        <v>0</v>
      </c>
      <c r="E28" s="10"/>
      <c r="F28" s="36"/>
      <c r="G28" s="10"/>
      <c r="I28" s="18" t="str">
        <f>IF(C28="","","partner1")</f>
        <v/>
      </c>
    </row>
    <row r="29" ht="15.75" customHeight="1">
      <c r="A29" s="28"/>
      <c r="B29" s="24" t="s">
        <v>92</v>
      </c>
      <c r="C29" s="10"/>
      <c r="D29" s="17">
        <f>SUM('Rozpočet celkové náklady'!Y:Y)</f>
        <v>0</v>
      </c>
      <c r="E29" s="10"/>
      <c r="F29" s="36"/>
      <c r="G29" s="10"/>
      <c r="I29" s="18" t="str">
        <f>IF(C29="","","partner2")</f>
        <v/>
      </c>
    </row>
    <row r="30" ht="15.75" customHeight="1">
      <c r="A30" s="28"/>
      <c r="B30" s="24" t="s">
        <v>93</v>
      </c>
      <c r="C30" s="10"/>
      <c r="D30" s="17">
        <f>SUM('Rozpočet celkové náklady'!Z:Z)</f>
        <v>0</v>
      </c>
      <c r="E30" s="10"/>
      <c r="F30" s="36"/>
      <c r="G30" s="10"/>
      <c r="I30" s="18" t="str">
        <f>IF(C30="","","partner3")</f>
        <v/>
      </c>
    </row>
    <row r="31" ht="15.75" customHeight="1">
      <c r="A31" s="28"/>
      <c r="B31" s="24" t="s">
        <v>94</v>
      </c>
      <c r="C31" s="10"/>
      <c r="D31" s="17">
        <f>SUM('Rozpočet celkové náklady'!AA:AA)</f>
        <v>0</v>
      </c>
      <c r="E31" s="10"/>
      <c r="F31" s="36"/>
      <c r="G31" s="10"/>
      <c r="I31" s="18" t="str">
        <f>IF(C31="","","partner4")</f>
        <v/>
      </c>
    </row>
    <row r="32" ht="15.75" customHeight="1">
      <c r="A32" s="28"/>
      <c r="B32" s="24" t="s">
        <v>95</v>
      </c>
      <c r="C32" s="10"/>
      <c r="D32" s="17">
        <f>SUM('Rozpočet celkové náklady'!AB:AB)</f>
        <v>0</v>
      </c>
      <c r="E32" s="10"/>
      <c r="F32" s="36"/>
      <c r="G32" s="10"/>
      <c r="I32" s="18" t="str">
        <f>IF(C32="","","partner5")</f>
        <v/>
      </c>
    </row>
    <row r="33" ht="15.75" customHeight="1">
      <c r="A33" s="28"/>
      <c r="B33" s="24" t="s">
        <v>96</v>
      </c>
      <c r="C33" s="10"/>
      <c r="D33" s="17">
        <f>SUM('Rozpočet celkové náklady'!AC:AC)</f>
        <v>0</v>
      </c>
      <c r="E33" s="10"/>
      <c r="F33" s="36"/>
      <c r="G33" s="10"/>
      <c r="I33" s="18" t="str">
        <f>IF(C33="","","partner6")</f>
        <v/>
      </c>
    </row>
    <row r="34" ht="15.75" customHeight="1">
      <c r="A34" s="30"/>
      <c r="B34" s="24" t="s">
        <v>97</v>
      </c>
      <c r="C34" s="10"/>
      <c r="D34" s="17">
        <f>SUM('Rozpočet celkové náklady'!AD:AD)</f>
        <v>0</v>
      </c>
      <c r="E34" s="10"/>
      <c r="F34" s="36"/>
      <c r="G34" s="10"/>
      <c r="I34" s="18" t="str">
        <f>IF(C34="","","partner7")</f>
        <v/>
      </c>
    </row>
    <row r="35" ht="15.75" customHeight="1">
      <c r="A35" s="34" t="s">
        <v>98</v>
      </c>
      <c r="B35" s="24" t="s">
        <v>91</v>
      </c>
      <c r="C35" s="10"/>
      <c r="F35" s="36"/>
    </row>
    <row r="36" ht="15.75" customHeight="1">
      <c r="A36" s="28"/>
      <c r="B36" s="24" t="s">
        <v>92</v>
      </c>
      <c r="C36" s="10"/>
      <c r="F36" s="36"/>
    </row>
    <row r="37" ht="15.75" customHeight="1">
      <c r="A37" s="28"/>
      <c r="B37" s="24" t="s">
        <v>93</v>
      </c>
      <c r="C37" s="10"/>
      <c r="F37" s="36"/>
    </row>
    <row r="38" ht="15.75" customHeight="1">
      <c r="A38" s="28"/>
      <c r="B38" s="24" t="s">
        <v>94</v>
      </c>
      <c r="C38" s="10"/>
      <c r="F38" s="36"/>
    </row>
    <row r="39" ht="15.75" customHeight="1">
      <c r="A39" s="30"/>
      <c r="B39" s="24" t="s">
        <v>95</v>
      </c>
      <c r="C39" s="10"/>
      <c r="F39" s="36"/>
    </row>
    <row r="40" ht="15.75" customHeight="1"/>
    <row r="41" ht="15.75" hidden="1" customHeight="1"/>
    <row r="42" ht="15.75" hidden="1" customHeight="1">
      <c r="B42" s="33" t="s">
        <v>99</v>
      </c>
    </row>
    <row r="43" ht="15.75" hidden="1" customHeight="1">
      <c r="B43" s="33" t="s">
        <v>100</v>
      </c>
    </row>
    <row r="44" ht="15.75" hidden="1" customHeight="1"/>
    <row r="45" ht="15.75" hidden="1" customHeight="1">
      <c r="B45" s="33" t="s">
        <v>101</v>
      </c>
      <c r="C45" s="22"/>
      <c r="D45" s="22"/>
    </row>
    <row r="46" ht="15.75" hidden="1" customHeight="1">
      <c r="B46" s="33" t="s">
        <v>102</v>
      </c>
      <c r="C46" s="22"/>
      <c r="D46" s="22"/>
    </row>
    <row r="47" ht="15.75" hidden="1" customHeight="1">
      <c r="B47" s="33" t="s">
        <v>103</v>
      </c>
      <c r="C47" s="22"/>
      <c r="D47" s="22"/>
    </row>
    <row r="48" ht="15.75" hidden="1" customHeight="1">
      <c r="B48" s="33" t="s">
        <v>104</v>
      </c>
      <c r="C48" s="22"/>
      <c r="D48" s="22"/>
    </row>
    <row r="49" ht="15.75" customHeight="1">
      <c r="A49" s="23" t="s">
        <v>105</v>
      </c>
      <c r="B49" s="6"/>
      <c r="C49" s="6"/>
      <c r="D49" s="7"/>
    </row>
    <row r="50" ht="15.75" customHeight="1">
      <c r="A50" s="2" t="s">
        <v>106</v>
      </c>
      <c r="B50" s="2" t="s">
        <v>25</v>
      </c>
      <c r="C50" s="2" t="s">
        <v>107</v>
      </c>
      <c r="D50" s="19" t="s">
        <v>108</v>
      </c>
    </row>
    <row r="51" ht="15.75" customHeight="1">
      <c r="A51" s="44">
        <v>2017.0</v>
      </c>
      <c r="B51" s="10"/>
      <c r="C51" s="10"/>
      <c r="D51" s="10"/>
    </row>
    <row r="52" ht="15.75" customHeight="1">
      <c r="A52" s="44">
        <v>2018.0</v>
      </c>
      <c r="B52" s="10"/>
      <c r="C52" s="10"/>
      <c r="D52" s="10"/>
    </row>
    <row r="53" ht="15.75" customHeight="1">
      <c r="A53" s="44">
        <v>2019.0</v>
      </c>
      <c r="B53" s="10"/>
      <c r="C53" s="10"/>
      <c r="D53" s="10"/>
    </row>
    <row r="54" ht="15.75" customHeight="1">
      <c r="A54" s="44">
        <v>2020.0</v>
      </c>
      <c r="B54" s="10"/>
      <c r="C54" s="10"/>
      <c r="D54" s="10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49:D49"/>
    <mergeCell ref="A14:B14"/>
    <mergeCell ref="A27:A34"/>
    <mergeCell ref="A35:A39"/>
    <mergeCell ref="B3:C3"/>
    <mergeCell ref="B4:C4"/>
    <mergeCell ref="A26:B26"/>
    <mergeCell ref="B5:C5"/>
  </mergeCells>
  <dataValidations>
    <dataValidation type="list" allowBlank="1" showErrorMessage="1" sqref="B6">
      <formula1>$B$45:$B$48</formula1>
    </dataValidation>
    <dataValidation type="list" allowBlank="1" showErrorMessage="1" sqref="G27:G34">
      <formula1>$B$42:$B$43</formula1>
    </dataValidation>
    <dataValidation type="list" allowBlank="1" showErrorMessage="1" sqref="B7">
      <formula1>"36.0,42.0,48.0"</formula1>
    </dataValidation>
    <dataValidation type="custom" allowBlank="1" showErrorMessage="1" sqref="D11">
      <formula1>"c10=10000"</formula1>
    </dataValidation>
  </dataValidations>
  <printOptions/>
  <pageMargins bottom="0.787401575" footer="0.0" header="0.0" left="0.7" right="0.7" top="0.7874015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25"/>
    <col customWidth="1" min="2" max="2" width="33.0"/>
    <col customWidth="1" min="3" max="3" width="7.63"/>
    <col customWidth="1" min="4" max="4" width="9.5"/>
    <col customWidth="1" min="5" max="5" width="8.25"/>
    <col customWidth="1" min="6" max="6" width="9.13"/>
    <col customWidth="1" min="7" max="7" width="10.25"/>
    <col customWidth="1" min="8" max="8" width="11.88"/>
    <col customWidth="1" min="9" max="9" width="7.5"/>
    <col customWidth="1" min="10" max="10" width="3.25"/>
    <col customWidth="1" min="11" max="20" width="5.88"/>
    <col customWidth="1" min="21" max="21" width="8.0"/>
    <col customWidth="1" min="22" max="22" width="7.63"/>
    <col customWidth="1" hidden="1" min="23" max="23" width="8.0"/>
    <col customWidth="1" hidden="1" min="24" max="24" width="9.13"/>
    <col customWidth="1" hidden="1" min="25" max="41" width="8.0"/>
  </cols>
  <sheetData>
    <row r="1">
      <c r="A1" s="3" t="s">
        <v>3</v>
      </c>
    </row>
    <row r="2">
      <c r="A2" s="8"/>
    </row>
    <row r="3">
      <c r="A3" s="8"/>
      <c r="B3" s="2" t="s">
        <v>6</v>
      </c>
      <c r="C3" s="5" t="str">
        <f>'Rozpočet souhrn'!B3</f>
        <v/>
      </c>
      <c r="D3" s="6"/>
      <c r="E3" s="6"/>
      <c r="F3" s="6"/>
      <c r="G3" s="7"/>
    </row>
    <row r="4">
      <c r="A4" s="8"/>
      <c r="B4" s="2" t="s">
        <v>8</v>
      </c>
      <c r="C4" s="5" t="str">
        <f>'Rozpočet souhrn'!B4</f>
        <v/>
      </c>
      <c r="D4" s="6"/>
      <c r="E4" s="6"/>
      <c r="F4" s="6"/>
      <c r="G4" s="7"/>
    </row>
    <row r="5">
      <c r="A5" s="8"/>
      <c r="K5" s="16" t="s">
        <v>15</v>
      </c>
      <c r="L5" s="6"/>
      <c r="M5" s="6"/>
      <c r="N5" s="6"/>
      <c r="O5" s="6"/>
      <c r="P5" s="6"/>
      <c r="Q5" s="6"/>
      <c r="R5" s="6"/>
      <c r="S5" s="6"/>
      <c r="T5" s="7"/>
    </row>
    <row r="6">
      <c r="A6" s="8"/>
      <c r="B6" s="2" t="s">
        <v>17</v>
      </c>
      <c r="C6" s="2" t="s">
        <v>18</v>
      </c>
      <c r="D6" s="2" t="s">
        <v>19</v>
      </c>
      <c r="E6" s="19" t="s">
        <v>20</v>
      </c>
      <c r="F6" s="19" t="s">
        <v>22</v>
      </c>
      <c r="G6" s="19" t="s">
        <v>24</v>
      </c>
      <c r="H6" s="14" t="s">
        <v>25</v>
      </c>
      <c r="K6" s="21" t="s">
        <v>26</v>
      </c>
      <c r="L6" s="21" t="s">
        <v>27</v>
      </c>
      <c r="M6" s="21" t="s">
        <v>29</v>
      </c>
      <c r="N6" s="21" t="s">
        <v>31</v>
      </c>
      <c r="O6" s="21" t="s">
        <v>34</v>
      </c>
      <c r="P6" s="21" t="s">
        <v>35</v>
      </c>
      <c r="Q6" s="21" t="s">
        <v>36</v>
      </c>
      <c r="R6" s="21" t="s">
        <v>38</v>
      </c>
      <c r="S6" s="21" t="s">
        <v>40</v>
      </c>
      <c r="T6" s="21" t="s">
        <v>43</v>
      </c>
    </row>
    <row r="7" ht="24.75" customHeight="1">
      <c r="A7" s="25"/>
      <c r="B7" s="14" t="s">
        <v>47</v>
      </c>
      <c r="C7" s="9"/>
      <c r="D7" s="9"/>
      <c r="E7" s="9"/>
      <c r="F7" s="9"/>
      <c r="G7" s="9"/>
      <c r="H7" s="27">
        <f>SUM(H8:H12)</f>
        <v>0</v>
      </c>
      <c r="I7" s="29" t="str">
        <f>H7/H43</f>
        <v>#DIV/0!</v>
      </c>
      <c r="J7" s="9"/>
      <c r="K7" s="30"/>
      <c r="L7" s="30"/>
      <c r="M7" s="30"/>
      <c r="N7" s="30"/>
      <c r="O7" s="30"/>
      <c r="P7" s="30"/>
      <c r="Q7" s="30"/>
      <c r="R7" s="30"/>
      <c r="S7" s="30"/>
      <c r="T7" s="30"/>
      <c r="U7" s="9"/>
      <c r="V7" s="9"/>
      <c r="W7" s="9" t="s">
        <v>53</v>
      </c>
      <c r="X7" s="9" t="s">
        <v>54</v>
      </c>
      <c r="Y7" s="9" t="s">
        <v>55</v>
      </c>
      <c r="Z7" s="9" t="s">
        <v>56</v>
      </c>
      <c r="AA7" s="9" t="s">
        <v>57</v>
      </c>
      <c r="AB7" s="9" t="s">
        <v>58</v>
      </c>
      <c r="AC7" s="9" t="s">
        <v>59</v>
      </c>
      <c r="AD7" s="9" t="s">
        <v>60</v>
      </c>
      <c r="AE7" s="9"/>
      <c r="AF7" s="9" t="s">
        <v>62</v>
      </c>
      <c r="AG7" s="9" t="s">
        <v>63</v>
      </c>
      <c r="AH7" s="9" t="s">
        <v>64</v>
      </c>
      <c r="AI7" s="9" t="s">
        <v>65</v>
      </c>
      <c r="AJ7" s="9" t="s">
        <v>66</v>
      </c>
      <c r="AK7" s="9" t="s">
        <v>67</v>
      </c>
      <c r="AL7" s="9" t="s">
        <v>68</v>
      </c>
      <c r="AM7" s="9" t="s">
        <v>69</v>
      </c>
      <c r="AN7" s="9" t="s">
        <v>70</v>
      </c>
      <c r="AO7" s="9" t="s">
        <v>71</v>
      </c>
    </row>
    <row r="8">
      <c r="A8" s="31" t="s">
        <v>73</v>
      </c>
      <c r="B8" s="10"/>
      <c r="C8" s="10"/>
      <c r="D8" s="10"/>
      <c r="E8" s="10"/>
      <c r="F8" s="10"/>
      <c r="G8" s="35">
        <f t="shared" ref="G8:G12" si="1">IF(D8="měsíc",F8*1.3422,IF(D8="hodina",F8,0))</f>
        <v>0</v>
      </c>
      <c r="H8" s="37">
        <f t="shared" ref="H8:H12" si="2">IF(OR(B8="",C8=""),0,ROUND(E8*G8,0))</f>
        <v>0</v>
      </c>
      <c r="I8" s="38"/>
      <c r="K8" s="39"/>
      <c r="L8" s="40"/>
      <c r="M8" s="40"/>
      <c r="N8" s="40"/>
      <c r="O8" s="40"/>
      <c r="P8" s="40"/>
      <c r="Q8" s="40"/>
      <c r="R8" s="40"/>
      <c r="S8" s="40"/>
      <c r="T8" s="40"/>
      <c r="U8" s="41">
        <f t="shared" ref="U8:U12" si="3">IF(SUM(K8:T8)=1,"OK",SUM(K8:T8))</f>
        <v>0</v>
      </c>
      <c r="W8" s="42">
        <f t="shared" ref="W8:W12" si="4">IF(C8="žadatel",H8,0)</f>
        <v>0</v>
      </c>
      <c r="X8" s="42">
        <f t="shared" ref="X8:X12" si="5">IF(C8="partner1",H8,0)</f>
        <v>0</v>
      </c>
      <c r="Y8" s="42">
        <f t="shared" ref="Y8:Y12" si="6">IF(C8="partner2",H8,0)</f>
        <v>0</v>
      </c>
      <c r="Z8" s="42">
        <f t="shared" ref="Z8:Z12" si="7">IF(C8="partner3",H8,0)</f>
        <v>0</v>
      </c>
      <c r="AA8" s="42">
        <f t="shared" ref="AA8:AA12" si="8">IF(C8="partner4",H8,0)</f>
        <v>0</v>
      </c>
      <c r="AB8" s="42">
        <f t="shared" ref="AB8:AB12" si="9">IF(C8="partner5",H8,0)</f>
        <v>0</v>
      </c>
      <c r="AC8" s="42">
        <f t="shared" ref="AC8:AC12" si="10">IF(C8="partner6",H8,0)</f>
        <v>0</v>
      </c>
      <c r="AD8" s="42">
        <f t="shared" ref="AD8:AD12" si="11">IF(C8="partner7",H8,0)</f>
        <v>0</v>
      </c>
      <c r="AF8" s="33">
        <f t="shared" ref="AF8:AF12" si="12">(H8*K8)</f>
        <v>0</v>
      </c>
      <c r="AG8" s="43">
        <f t="shared" ref="AG8:AG12" si="13">H8*L8</f>
        <v>0</v>
      </c>
      <c r="AH8" s="43">
        <f t="shared" ref="AH8:AH12" si="14">H8*M8</f>
        <v>0</v>
      </c>
      <c r="AI8" s="43">
        <f t="shared" ref="AI8:AI12" si="15">H8*N8</f>
        <v>0</v>
      </c>
      <c r="AJ8" s="43">
        <f t="shared" ref="AJ8:AJ12" si="16">H8*O8</f>
        <v>0</v>
      </c>
      <c r="AK8" s="43">
        <f t="shared" ref="AK8:AK12" si="17">H8*P8</f>
        <v>0</v>
      </c>
      <c r="AL8" s="43">
        <f t="shared" ref="AL8:AL12" si="18">H8*Q8</f>
        <v>0</v>
      </c>
      <c r="AM8" s="43">
        <f t="shared" ref="AM8:AM12" si="19">H8*R8</f>
        <v>0</v>
      </c>
      <c r="AN8" s="43">
        <f t="shared" ref="AN8:AN12" si="20">H8*S8</f>
        <v>0</v>
      </c>
      <c r="AO8" s="43">
        <f t="shared" ref="AO8:AO12" si="21">H8*T8</f>
        <v>0</v>
      </c>
    </row>
    <row r="9">
      <c r="A9" s="31" t="s">
        <v>109</v>
      </c>
      <c r="B9" s="10"/>
      <c r="C9" s="10"/>
      <c r="D9" s="10"/>
      <c r="E9" s="10"/>
      <c r="F9" s="10"/>
      <c r="G9" s="35">
        <f t="shared" si="1"/>
        <v>0</v>
      </c>
      <c r="H9" s="42">
        <f t="shared" si="2"/>
        <v>0</v>
      </c>
      <c r="I9" s="38"/>
      <c r="K9" s="39"/>
      <c r="L9" s="40"/>
      <c r="M9" s="40"/>
      <c r="N9" s="40"/>
      <c r="O9" s="40"/>
      <c r="P9" s="40"/>
      <c r="Q9" s="40"/>
      <c r="R9" s="40"/>
      <c r="S9" s="40"/>
      <c r="T9" s="40"/>
      <c r="U9" s="41">
        <f t="shared" si="3"/>
        <v>0</v>
      </c>
      <c r="W9" s="42">
        <f t="shared" si="4"/>
        <v>0</v>
      </c>
      <c r="X9" s="42">
        <f t="shared" si="5"/>
        <v>0</v>
      </c>
      <c r="Y9" s="42">
        <f t="shared" si="6"/>
        <v>0</v>
      </c>
      <c r="Z9" s="42">
        <f t="shared" si="7"/>
        <v>0</v>
      </c>
      <c r="AA9" s="42">
        <f t="shared" si="8"/>
        <v>0</v>
      </c>
      <c r="AB9" s="42">
        <f t="shared" si="9"/>
        <v>0</v>
      </c>
      <c r="AC9" s="42">
        <f t="shared" si="10"/>
        <v>0</v>
      </c>
      <c r="AD9" s="42">
        <f t="shared" si="11"/>
        <v>0</v>
      </c>
      <c r="AF9" s="33">
        <f t="shared" si="12"/>
        <v>0</v>
      </c>
      <c r="AG9" s="43">
        <f t="shared" si="13"/>
        <v>0</v>
      </c>
      <c r="AH9" s="43">
        <f t="shared" si="14"/>
        <v>0</v>
      </c>
      <c r="AI9" s="43">
        <f t="shared" si="15"/>
        <v>0</v>
      </c>
      <c r="AJ9" s="43">
        <f t="shared" si="16"/>
        <v>0</v>
      </c>
      <c r="AK9" s="43">
        <f t="shared" si="17"/>
        <v>0</v>
      </c>
      <c r="AL9" s="43">
        <f t="shared" si="18"/>
        <v>0</v>
      </c>
      <c r="AM9" s="43">
        <f t="shared" si="19"/>
        <v>0</v>
      </c>
      <c r="AN9" s="43">
        <f t="shared" si="20"/>
        <v>0</v>
      </c>
      <c r="AO9" s="43">
        <f t="shared" si="21"/>
        <v>0</v>
      </c>
    </row>
    <row r="10">
      <c r="A10" s="31" t="s">
        <v>110</v>
      </c>
      <c r="B10" s="10"/>
      <c r="C10" s="10"/>
      <c r="D10" s="10"/>
      <c r="E10" s="10"/>
      <c r="F10" s="10"/>
      <c r="G10" s="35">
        <f t="shared" si="1"/>
        <v>0</v>
      </c>
      <c r="H10" s="42">
        <f t="shared" si="2"/>
        <v>0</v>
      </c>
      <c r="I10" s="38"/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1">
        <f t="shared" si="3"/>
        <v>0</v>
      </c>
      <c r="W10" s="42">
        <f t="shared" si="4"/>
        <v>0</v>
      </c>
      <c r="X10" s="42">
        <f t="shared" si="5"/>
        <v>0</v>
      </c>
      <c r="Y10" s="42">
        <f t="shared" si="6"/>
        <v>0</v>
      </c>
      <c r="Z10" s="42">
        <f t="shared" si="7"/>
        <v>0</v>
      </c>
      <c r="AA10" s="42">
        <f t="shared" si="8"/>
        <v>0</v>
      </c>
      <c r="AB10" s="42">
        <f t="shared" si="9"/>
        <v>0</v>
      </c>
      <c r="AC10" s="42">
        <f t="shared" si="10"/>
        <v>0</v>
      </c>
      <c r="AD10" s="42">
        <f t="shared" si="11"/>
        <v>0</v>
      </c>
      <c r="AF10" s="33">
        <f t="shared" si="12"/>
        <v>0</v>
      </c>
      <c r="AG10" s="43">
        <f t="shared" si="13"/>
        <v>0</v>
      </c>
      <c r="AH10" s="43">
        <f t="shared" si="14"/>
        <v>0</v>
      </c>
      <c r="AI10" s="43">
        <f t="shared" si="15"/>
        <v>0</v>
      </c>
      <c r="AJ10" s="43">
        <f t="shared" si="16"/>
        <v>0</v>
      </c>
      <c r="AK10" s="43">
        <f t="shared" si="17"/>
        <v>0</v>
      </c>
      <c r="AL10" s="43">
        <f t="shared" si="18"/>
        <v>0</v>
      </c>
      <c r="AM10" s="43">
        <f t="shared" si="19"/>
        <v>0</v>
      </c>
      <c r="AN10" s="43">
        <f t="shared" si="20"/>
        <v>0</v>
      </c>
      <c r="AO10" s="43">
        <f t="shared" si="21"/>
        <v>0</v>
      </c>
    </row>
    <row r="11">
      <c r="A11" s="31" t="s">
        <v>112</v>
      </c>
      <c r="B11" s="10"/>
      <c r="C11" s="10"/>
      <c r="D11" s="10"/>
      <c r="E11" s="10"/>
      <c r="F11" s="10"/>
      <c r="G11" s="35">
        <f t="shared" si="1"/>
        <v>0</v>
      </c>
      <c r="H11" s="46">
        <f t="shared" si="2"/>
        <v>0</v>
      </c>
      <c r="I11" s="38"/>
      <c r="K11" s="39"/>
      <c r="L11" s="40"/>
      <c r="M11" s="40"/>
      <c r="N11" s="40"/>
      <c r="O11" s="40"/>
      <c r="P11" s="40"/>
      <c r="Q11" s="40"/>
      <c r="R11" s="40"/>
      <c r="S11" s="40"/>
      <c r="T11" s="40"/>
      <c r="U11" s="41">
        <f t="shared" si="3"/>
        <v>0</v>
      </c>
      <c r="W11" s="42">
        <f t="shared" si="4"/>
        <v>0</v>
      </c>
      <c r="X11" s="42">
        <f t="shared" si="5"/>
        <v>0</v>
      </c>
      <c r="Y11" s="42">
        <f t="shared" si="6"/>
        <v>0</v>
      </c>
      <c r="Z11" s="42">
        <f t="shared" si="7"/>
        <v>0</v>
      </c>
      <c r="AA11" s="42">
        <f t="shared" si="8"/>
        <v>0</v>
      </c>
      <c r="AB11" s="42">
        <f t="shared" si="9"/>
        <v>0</v>
      </c>
      <c r="AC11" s="42">
        <f t="shared" si="10"/>
        <v>0</v>
      </c>
      <c r="AD11" s="42">
        <f t="shared" si="11"/>
        <v>0</v>
      </c>
      <c r="AF11" s="33">
        <f t="shared" si="12"/>
        <v>0</v>
      </c>
      <c r="AG11" s="43">
        <f t="shared" si="13"/>
        <v>0</v>
      </c>
      <c r="AH11" s="43">
        <f t="shared" si="14"/>
        <v>0</v>
      </c>
      <c r="AI11" s="43">
        <f t="shared" si="15"/>
        <v>0</v>
      </c>
      <c r="AJ11" s="43">
        <f t="shared" si="16"/>
        <v>0</v>
      </c>
      <c r="AK11" s="43">
        <f t="shared" si="17"/>
        <v>0</v>
      </c>
      <c r="AL11" s="43">
        <f t="shared" si="18"/>
        <v>0</v>
      </c>
      <c r="AM11" s="43">
        <f t="shared" si="19"/>
        <v>0</v>
      </c>
      <c r="AN11" s="43">
        <f t="shared" si="20"/>
        <v>0</v>
      </c>
      <c r="AO11" s="43">
        <f t="shared" si="21"/>
        <v>0</v>
      </c>
    </row>
    <row r="12">
      <c r="A12" s="31" t="s">
        <v>115</v>
      </c>
      <c r="B12" s="10"/>
      <c r="C12" s="10"/>
      <c r="D12" s="10"/>
      <c r="E12" s="10"/>
      <c r="F12" s="10"/>
      <c r="G12" s="35">
        <f t="shared" si="1"/>
        <v>0</v>
      </c>
      <c r="H12" s="42">
        <f t="shared" si="2"/>
        <v>0</v>
      </c>
      <c r="I12" s="38"/>
      <c r="K12" s="39"/>
      <c r="L12" s="40"/>
      <c r="M12" s="40"/>
      <c r="N12" s="40"/>
      <c r="O12" s="40"/>
      <c r="P12" s="40"/>
      <c r="Q12" s="40"/>
      <c r="R12" s="40"/>
      <c r="S12" s="40"/>
      <c r="T12" s="40"/>
      <c r="U12" s="41">
        <f t="shared" si="3"/>
        <v>0</v>
      </c>
      <c r="W12" s="42">
        <f t="shared" si="4"/>
        <v>0</v>
      </c>
      <c r="X12" s="42">
        <f t="shared" si="5"/>
        <v>0</v>
      </c>
      <c r="Y12" s="42">
        <f t="shared" si="6"/>
        <v>0</v>
      </c>
      <c r="Z12" s="42">
        <f t="shared" si="7"/>
        <v>0</v>
      </c>
      <c r="AA12" s="42">
        <f t="shared" si="8"/>
        <v>0</v>
      </c>
      <c r="AB12" s="42">
        <f t="shared" si="9"/>
        <v>0</v>
      </c>
      <c r="AC12" s="42">
        <f t="shared" si="10"/>
        <v>0</v>
      </c>
      <c r="AD12" s="42">
        <f t="shared" si="11"/>
        <v>0</v>
      </c>
      <c r="AF12" s="33">
        <f t="shared" si="12"/>
        <v>0</v>
      </c>
      <c r="AG12" s="43">
        <f t="shared" si="13"/>
        <v>0</v>
      </c>
      <c r="AH12" s="43">
        <f t="shared" si="14"/>
        <v>0</v>
      </c>
      <c r="AI12" s="43">
        <f t="shared" si="15"/>
        <v>0</v>
      </c>
      <c r="AJ12" s="43">
        <f t="shared" si="16"/>
        <v>0</v>
      </c>
      <c r="AK12" s="43">
        <f t="shared" si="17"/>
        <v>0</v>
      </c>
      <c r="AL12" s="43">
        <f t="shared" si="18"/>
        <v>0</v>
      </c>
      <c r="AM12" s="43">
        <f t="shared" si="19"/>
        <v>0</v>
      </c>
      <c r="AN12" s="43">
        <f t="shared" si="20"/>
        <v>0</v>
      </c>
      <c r="AO12" s="43">
        <f t="shared" si="21"/>
        <v>0</v>
      </c>
    </row>
    <row r="13" ht="24.75" customHeight="1">
      <c r="A13" s="48"/>
      <c r="B13" s="14" t="s">
        <v>116</v>
      </c>
      <c r="C13" s="9"/>
      <c r="D13" s="9"/>
      <c r="E13" s="9"/>
      <c r="F13" s="9"/>
      <c r="G13" s="9"/>
      <c r="H13" s="27">
        <f>SUM(H14:H18)</f>
        <v>0</v>
      </c>
      <c r="I13" s="29" t="str">
        <f>H14/H45</f>
        <v>#DIV/0!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>
      <c r="A14" s="31" t="s">
        <v>117</v>
      </c>
      <c r="B14" s="10"/>
      <c r="C14" s="10"/>
      <c r="D14" s="10"/>
      <c r="E14" s="10"/>
      <c r="F14" s="18"/>
      <c r="G14" s="10"/>
      <c r="H14" s="37">
        <f t="shared" ref="H14:H18" si="22">IF(OR(B14="",C14=""),0,ROUND(E14*G14,0))</f>
        <v>0</v>
      </c>
      <c r="I14" s="49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1">
        <f t="shared" ref="U14:U18" si="23">IF(SUM(K14:T14)=1,"OK",SUM(K14:T14))</f>
        <v>0</v>
      </c>
      <c r="W14" s="42">
        <f t="shared" ref="W14:W18" si="24">IF(C14="žadatel",H14,0)</f>
        <v>0</v>
      </c>
      <c r="X14" s="42">
        <f t="shared" ref="X14:X18" si="25">IF(C14="partner1",H14,0)</f>
        <v>0</v>
      </c>
      <c r="Y14" s="42">
        <f t="shared" ref="Y14:Y18" si="26">IF(C14="partner2",H14,0)</f>
        <v>0</v>
      </c>
      <c r="Z14" s="42">
        <f t="shared" ref="Z14:Z18" si="27">IF(C14="partner3",H14,0)</f>
        <v>0</v>
      </c>
      <c r="AA14" s="42">
        <f t="shared" ref="AA14:AA18" si="28">IF(C14="partner4",H14,0)</f>
        <v>0</v>
      </c>
      <c r="AB14" s="42">
        <f t="shared" ref="AB14:AB18" si="29">IF(C14="partner5",H14,0)</f>
        <v>0</v>
      </c>
      <c r="AC14" s="42">
        <f t="shared" ref="AC14:AC18" si="30">IF(C14="partner6",H14,0)</f>
        <v>0</v>
      </c>
      <c r="AD14" s="42">
        <f t="shared" ref="AD14:AD18" si="31">IF(C14="partner7",H14,0)</f>
        <v>0</v>
      </c>
      <c r="AF14" s="33">
        <f t="shared" ref="AF14:AF18" si="32">(H14*K14)</f>
        <v>0</v>
      </c>
      <c r="AG14" s="43">
        <f t="shared" ref="AG14:AG18" si="33">H14*L14</f>
        <v>0</v>
      </c>
      <c r="AH14" s="43">
        <f t="shared" ref="AH14:AH18" si="34">H14*M14</f>
        <v>0</v>
      </c>
      <c r="AI14" s="43">
        <f t="shared" ref="AI14:AI18" si="35">H14*N14</f>
        <v>0</v>
      </c>
      <c r="AJ14" s="43">
        <f t="shared" ref="AJ14:AJ18" si="36">H14*O14</f>
        <v>0</v>
      </c>
      <c r="AK14" s="43">
        <f t="shared" ref="AK14:AK18" si="37">H14*P14</f>
        <v>0</v>
      </c>
      <c r="AL14" s="43">
        <f t="shared" ref="AL14:AL18" si="38">H14*Q14</f>
        <v>0</v>
      </c>
      <c r="AM14" s="43">
        <f t="shared" ref="AM14:AM18" si="39">H14*R14</f>
        <v>0</v>
      </c>
      <c r="AN14" s="43">
        <f t="shared" ref="AN14:AN18" si="40">H14*S14</f>
        <v>0</v>
      </c>
      <c r="AO14" s="43">
        <f t="shared" ref="AO14:AO18" si="41">H14*T14</f>
        <v>0</v>
      </c>
    </row>
    <row r="15">
      <c r="A15" s="31" t="s">
        <v>127</v>
      </c>
      <c r="B15" s="10"/>
      <c r="C15" s="10"/>
      <c r="D15" s="10"/>
      <c r="E15" s="10"/>
      <c r="F15" s="18"/>
      <c r="G15" s="10"/>
      <c r="H15" s="42">
        <f t="shared" si="22"/>
        <v>0</v>
      </c>
      <c r="I15" s="49"/>
      <c r="K15" s="39"/>
      <c r="L15" s="40"/>
      <c r="M15" s="40"/>
      <c r="N15" s="40"/>
      <c r="O15" s="40"/>
      <c r="P15" s="40"/>
      <c r="Q15" s="40"/>
      <c r="R15" s="40"/>
      <c r="S15" s="40"/>
      <c r="T15" s="40"/>
      <c r="U15" s="41">
        <f t="shared" si="23"/>
        <v>0</v>
      </c>
      <c r="W15" s="42">
        <f t="shared" si="24"/>
        <v>0</v>
      </c>
      <c r="X15" s="42">
        <f t="shared" si="25"/>
        <v>0</v>
      </c>
      <c r="Y15" s="42">
        <f t="shared" si="26"/>
        <v>0</v>
      </c>
      <c r="Z15" s="42">
        <f t="shared" si="27"/>
        <v>0</v>
      </c>
      <c r="AA15" s="42">
        <f t="shared" si="28"/>
        <v>0</v>
      </c>
      <c r="AB15" s="42">
        <f t="shared" si="29"/>
        <v>0</v>
      </c>
      <c r="AC15" s="42">
        <f t="shared" si="30"/>
        <v>0</v>
      </c>
      <c r="AD15" s="42">
        <f t="shared" si="31"/>
        <v>0</v>
      </c>
      <c r="AF15" s="33">
        <f t="shared" si="32"/>
        <v>0</v>
      </c>
      <c r="AG15" s="43">
        <f t="shared" si="33"/>
        <v>0</v>
      </c>
      <c r="AH15" s="43">
        <f t="shared" si="34"/>
        <v>0</v>
      </c>
      <c r="AI15" s="43">
        <f t="shared" si="35"/>
        <v>0</v>
      </c>
      <c r="AJ15" s="43">
        <f t="shared" si="36"/>
        <v>0</v>
      </c>
      <c r="AK15" s="43">
        <f t="shared" si="37"/>
        <v>0</v>
      </c>
      <c r="AL15" s="43">
        <f t="shared" si="38"/>
        <v>0</v>
      </c>
      <c r="AM15" s="43">
        <f t="shared" si="39"/>
        <v>0</v>
      </c>
      <c r="AN15" s="43">
        <f t="shared" si="40"/>
        <v>0</v>
      </c>
      <c r="AO15" s="43">
        <f t="shared" si="41"/>
        <v>0</v>
      </c>
    </row>
    <row r="16">
      <c r="A16" s="31" t="s">
        <v>128</v>
      </c>
      <c r="B16" s="10"/>
      <c r="C16" s="10"/>
      <c r="D16" s="10"/>
      <c r="E16" s="10"/>
      <c r="F16" s="18"/>
      <c r="G16" s="10"/>
      <c r="H16" s="42">
        <f t="shared" si="22"/>
        <v>0</v>
      </c>
      <c r="I16" s="49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1">
        <f t="shared" si="23"/>
        <v>0</v>
      </c>
      <c r="W16" s="42">
        <f t="shared" si="24"/>
        <v>0</v>
      </c>
      <c r="X16" s="42">
        <f t="shared" si="25"/>
        <v>0</v>
      </c>
      <c r="Y16" s="42">
        <f t="shared" si="26"/>
        <v>0</v>
      </c>
      <c r="Z16" s="42">
        <f t="shared" si="27"/>
        <v>0</v>
      </c>
      <c r="AA16" s="42">
        <f t="shared" si="28"/>
        <v>0</v>
      </c>
      <c r="AB16" s="42">
        <f t="shared" si="29"/>
        <v>0</v>
      </c>
      <c r="AC16" s="42">
        <f t="shared" si="30"/>
        <v>0</v>
      </c>
      <c r="AD16" s="42">
        <f t="shared" si="31"/>
        <v>0</v>
      </c>
      <c r="AF16" s="33">
        <f t="shared" si="32"/>
        <v>0</v>
      </c>
      <c r="AG16" s="43">
        <f t="shared" si="33"/>
        <v>0</v>
      </c>
      <c r="AH16" s="43">
        <f t="shared" si="34"/>
        <v>0</v>
      </c>
      <c r="AI16" s="43">
        <f t="shared" si="35"/>
        <v>0</v>
      </c>
      <c r="AJ16" s="43">
        <f t="shared" si="36"/>
        <v>0</v>
      </c>
      <c r="AK16" s="43">
        <f t="shared" si="37"/>
        <v>0</v>
      </c>
      <c r="AL16" s="43">
        <f t="shared" si="38"/>
        <v>0</v>
      </c>
      <c r="AM16" s="43">
        <f t="shared" si="39"/>
        <v>0</v>
      </c>
      <c r="AN16" s="43">
        <f t="shared" si="40"/>
        <v>0</v>
      </c>
      <c r="AO16" s="43">
        <f t="shared" si="41"/>
        <v>0</v>
      </c>
    </row>
    <row r="17">
      <c r="A17" s="31" t="s">
        <v>129</v>
      </c>
      <c r="B17" s="10"/>
      <c r="C17" s="10"/>
      <c r="D17" s="10"/>
      <c r="E17" s="10"/>
      <c r="F17" s="18"/>
      <c r="G17" s="10"/>
      <c r="H17" s="42">
        <f t="shared" si="22"/>
        <v>0</v>
      </c>
      <c r="I17" s="49"/>
      <c r="K17" s="39"/>
      <c r="L17" s="40"/>
      <c r="M17" s="40"/>
      <c r="N17" s="40"/>
      <c r="O17" s="40"/>
      <c r="P17" s="40"/>
      <c r="Q17" s="40"/>
      <c r="R17" s="40"/>
      <c r="S17" s="40"/>
      <c r="T17" s="40"/>
      <c r="U17" s="41">
        <f t="shared" si="23"/>
        <v>0</v>
      </c>
      <c r="W17" s="42">
        <f t="shared" si="24"/>
        <v>0</v>
      </c>
      <c r="X17" s="42">
        <f t="shared" si="25"/>
        <v>0</v>
      </c>
      <c r="Y17" s="42">
        <f t="shared" si="26"/>
        <v>0</v>
      </c>
      <c r="Z17" s="42">
        <f t="shared" si="27"/>
        <v>0</v>
      </c>
      <c r="AA17" s="42">
        <f t="shared" si="28"/>
        <v>0</v>
      </c>
      <c r="AB17" s="42">
        <f t="shared" si="29"/>
        <v>0</v>
      </c>
      <c r="AC17" s="42">
        <f t="shared" si="30"/>
        <v>0</v>
      </c>
      <c r="AD17" s="42">
        <f t="shared" si="31"/>
        <v>0</v>
      </c>
      <c r="AF17" s="33">
        <f t="shared" si="32"/>
        <v>0</v>
      </c>
      <c r="AG17" s="43">
        <f t="shared" si="33"/>
        <v>0</v>
      </c>
      <c r="AH17" s="43">
        <f t="shared" si="34"/>
        <v>0</v>
      </c>
      <c r="AI17" s="43">
        <f t="shared" si="35"/>
        <v>0</v>
      </c>
      <c r="AJ17" s="43">
        <f t="shared" si="36"/>
        <v>0</v>
      </c>
      <c r="AK17" s="43">
        <f t="shared" si="37"/>
        <v>0</v>
      </c>
      <c r="AL17" s="43">
        <f t="shared" si="38"/>
        <v>0</v>
      </c>
      <c r="AM17" s="43">
        <f t="shared" si="39"/>
        <v>0</v>
      </c>
      <c r="AN17" s="43">
        <f t="shared" si="40"/>
        <v>0</v>
      </c>
      <c r="AO17" s="43">
        <f t="shared" si="41"/>
        <v>0</v>
      </c>
    </row>
    <row r="18">
      <c r="A18" s="31" t="s">
        <v>130</v>
      </c>
      <c r="B18" s="10"/>
      <c r="C18" s="10"/>
      <c r="D18" s="10"/>
      <c r="E18" s="10"/>
      <c r="F18" s="18"/>
      <c r="G18" s="10"/>
      <c r="H18" s="46">
        <f t="shared" si="22"/>
        <v>0</v>
      </c>
      <c r="I18" s="49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41">
        <f t="shared" si="23"/>
        <v>0</v>
      </c>
      <c r="W18" s="42">
        <f t="shared" si="24"/>
        <v>0</v>
      </c>
      <c r="X18" s="42">
        <f t="shared" si="25"/>
        <v>0</v>
      </c>
      <c r="Y18" s="42">
        <f t="shared" si="26"/>
        <v>0</v>
      </c>
      <c r="Z18" s="42">
        <f t="shared" si="27"/>
        <v>0</v>
      </c>
      <c r="AA18" s="42">
        <f t="shared" si="28"/>
        <v>0</v>
      </c>
      <c r="AB18" s="42">
        <f t="shared" si="29"/>
        <v>0</v>
      </c>
      <c r="AC18" s="42">
        <f t="shared" si="30"/>
        <v>0</v>
      </c>
      <c r="AD18" s="42">
        <f t="shared" si="31"/>
        <v>0</v>
      </c>
      <c r="AF18" s="33">
        <f t="shared" si="32"/>
        <v>0</v>
      </c>
      <c r="AG18" s="43">
        <f t="shared" si="33"/>
        <v>0</v>
      </c>
      <c r="AH18" s="43">
        <f t="shared" si="34"/>
        <v>0</v>
      </c>
      <c r="AI18" s="43">
        <f t="shared" si="35"/>
        <v>0</v>
      </c>
      <c r="AJ18" s="43">
        <f t="shared" si="36"/>
        <v>0</v>
      </c>
      <c r="AK18" s="43">
        <f t="shared" si="37"/>
        <v>0</v>
      </c>
      <c r="AL18" s="43">
        <f t="shared" si="38"/>
        <v>0</v>
      </c>
      <c r="AM18" s="43">
        <f t="shared" si="39"/>
        <v>0</v>
      </c>
      <c r="AN18" s="43">
        <f t="shared" si="40"/>
        <v>0</v>
      </c>
      <c r="AO18" s="43">
        <f t="shared" si="41"/>
        <v>0</v>
      </c>
    </row>
    <row r="19" ht="24.75" customHeight="1">
      <c r="A19" s="48"/>
      <c r="B19" s="14" t="s">
        <v>131</v>
      </c>
      <c r="C19" s="9"/>
      <c r="D19" s="9"/>
      <c r="E19" s="9"/>
      <c r="F19" s="9"/>
      <c r="G19" s="9"/>
      <c r="H19" s="27">
        <f>SUM(H20:H24)</f>
        <v>0</v>
      </c>
      <c r="I19" s="29" t="str">
        <f>H19/H43</f>
        <v>#DIV/0!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>
      <c r="A20" s="31" t="s">
        <v>132</v>
      </c>
      <c r="B20" s="10"/>
      <c r="C20" s="10"/>
      <c r="D20" s="10"/>
      <c r="E20" s="10"/>
      <c r="G20" s="10"/>
      <c r="H20" s="37">
        <f t="shared" ref="H20:H24" si="42">IF(OR(B20="",C20=""),0,ROUND(E20*G20,0))</f>
        <v>0</v>
      </c>
      <c r="I20" s="38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1">
        <f t="shared" ref="U20:U24" si="43">IF(SUM(K20:T20)=1,"OK",SUM(K20:T20))</f>
        <v>0</v>
      </c>
      <c r="W20" s="42">
        <f t="shared" ref="W20:W24" si="44">IF(C20="žadatel",H20,0)</f>
        <v>0</v>
      </c>
      <c r="X20" s="42">
        <f t="shared" ref="X20:X24" si="45">IF(C20="partner1",H20,0)</f>
        <v>0</v>
      </c>
      <c r="Y20" s="42">
        <f t="shared" ref="Y20:Y24" si="46">IF(C20="partner2",H20,0)</f>
        <v>0</v>
      </c>
      <c r="Z20" s="42">
        <f t="shared" ref="Z20:Z24" si="47">IF(C20="partner3",H20,0)</f>
        <v>0</v>
      </c>
      <c r="AA20" s="42">
        <f t="shared" ref="AA20:AA24" si="48">IF(C20="partner4",H20,0)</f>
        <v>0</v>
      </c>
      <c r="AB20" s="42">
        <f t="shared" ref="AB20:AB24" si="49">IF(C20="partner5",H20,0)</f>
        <v>0</v>
      </c>
      <c r="AC20" s="42">
        <f t="shared" ref="AC20:AC24" si="50">IF(C20="partner6",H20,0)</f>
        <v>0</v>
      </c>
      <c r="AD20" s="42">
        <f t="shared" ref="AD20:AD24" si="51">IF(C20="partner7",H20,0)</f>
        <v>0</v>
      </c>
      <c r="AF20" s="33">
        <f t="shared" ref="AF20:AF24" si="52">(H20*K20)</f>
        <v>0</v>
      </c>
      <c r="AG20" s="43">
        <f t="shared" ref="AG20:AG24" si="53">H20*L20</f>
        <v>0</v>
      </c>
      <c r="AH20" s="43">
        <f t="shared" ref="AH20:AH24" si="54">H20*M20</f>
        <v>0</v>
      </c>
      <c r="AI20" s="43">
        <f t="shared" ref="AI20:AI24" si="55">H20*N20</f>
        <v>0</v>
      </c>
      <c r="AJ20" s="43">
        <f t="shared" ref="AJ20:AJ24" si="56">H20*O20</f>
        <v>0</v>
      </c>
      <c r="AK20" s="43">
        <f t="shared" ref="AK20:AK24" si="57">H20*P20</f>
        <v>0</v>
      </c>
      <c r="AL20" s="43">
        <f t="shared" ref="AL20:AL24" si="58">H20*Q20</f>
        <v>0</v>
      </c>
      <c r="AM20" s="43">
        <f t="shared" ref="AM20:AM24" si="59">H20*R20</f>
        <v>0</v>
      </c>
      <c r="AN20" s="43">
        <f t="shared" ref="AN20:AN24" si="60">H20*S20</f>
        <v>0</v>
      </c>
      <c r="AO20" s="43">
        <f t="shared" ref="AO20:AO24" si="61">H20*T20</f>
        <v>0</v>
      </c>
    </row>
    <row r="21" ht="15.75" customHeight="1">
      <c r="A21" s="31" t="s">
        <v>133</v>
      </c>
      <c r="B21" s="10"/>
      <c r="C21" s="10"/>
      <c r="D21" s="10"/>
      <c r="E21" s="10"/>
      <c r="G21" s="10"/>
      <c r="H21" s="42">
        <f t="shared" si="42"/>
        <v>0</v>
      </c>
      <c r="I21" s="38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1">
        <f t="shared" si="43"/>
        <v>0</v>
      </c>
      <c r="W21" s="42">
        <f t="shared" si="44"/>
        <v>0</v>
      </c>
      <c r="X21" s="42">
        <f t="shared" si="45"/>
        <v>0</v>
      </c>
      <c r="Y21" s="42">
        <f t="shared" si="46"/>
        <v>0</v>
      </c>
      <c r="Z21" s="42">
        <f t="shared" si="47"/>
        <v>0</v>
      </c>
      <c r="AA21" s="42">
        <f t="shared" si="48"/>
        <v>0</v>
      </c>
      <c r="AB21" s="42">
        <f t="shared" si="49"/>
        <v>0</v>
      </c>
      <c r="AC21" s="42">
        <f t="shared" si="50"/>
        <v>0</v>
      </c>
      <c r="AD21" s="42">
        <f t="shared" si="51"/>
        <v>0</v>
      </c>
      <c r="AF21" s="33">
        <f t="shared" si="52"/>
        <v>0</v>
      </c>
      <c r="AG21" s="43">
        <f t="shared" si="53"/>
        <v>0</v>
      </c>
      <c r="AH21" s="43">
        <f t="shared" si="54"/>
        <v>0</v>
      </c>
      <c r="AI21" s="43">
        <f t="shared" si="55"/>
        <v>0</v>
      </c>
      <c r="AJ21" s="43">
        <f t="shared" si="56"/>
        <v>0</v>
      </c>
      <c r="AK21" s="43">
        <f t="shared" si="57"/>
        <v>0</v>
      </c>
      <c r="AL21" s="43">
        <f t="shared" si="58"/>
        <v>0</v>
      </c>
      <c r="AM21" s="43">
        <f t="shared" si="59"/>
        <v>0</v>
      </c>
      <c r="AN21" s="43">
        <f t="shared" si="60"/>
        <v>0</v>
      </c>
      <c r="AO21" s="43">
        <f t="shared" si="61"/>
        <v>0</v>
      </c>
    </row>
    <row r="22" ht="15.75" customHeight="1">
      <c r="A22" s="31" t="s">
        <v>134</v>
      </c>
      <c r="B22" s="10"/>
      <c r="C22" s="10"/>
      <c r="D22" s="10"/>
      <c r="E22" s="10"/>
      <c r="G22" s="10"/>
      <c r="H22" s="42">
        <f t="shared" si="42"/>
        <v>0</v>
      </c>
      <c r="I22" s="38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1">
        <f t="shared" si="43"/>
        <v>0</v>
      </c>
      <c r="W22" s="42">
        <f t="shared" si="44"/>
        <v>0</v>
      </c>
      <c r="X22" s="42">
        <f t="shared" si="45"/>
        <v>0</v>
      </c>
      <c r="Y22" s="42">
        <f t="shared" si="46"/>
        <v>0</v>
      </c>
      <c r="Z22" s="42">
        <f t="shared" si="47"/>
        <v>0</v>
      </c>
      <c r="AA22" s="42">
        <f t="shared" si="48"/>
        <v>0</v>
      </c>
      <c r="AB22" s="42">
        <f t="shared" si="49"/>
        <v>0</v>
      </c>
      <c r="AC22" s="42">
        <f t="shared" si="50"/>
        <v>0</v>
      </c>
      <c r="AD22" s="42">
        <f t="shared" si="51"/>
        <v>0</v>
      </c>
      <c r="AF22" s="33">
        <f t="shared" si="52"/>
        <v>0</v>
      </c>
      <c r="AG22" s="43">
        <f t="shared" si="53"/>
        <v>0</v>
      </c>
      <c r="AH22" s="43">
        <f t="shared" si="54"/>
        <v>0</v>
      </c>
      <c r="AI22" s="43">
        <f t="shared" si="55"/>
        <v>0</v>
      </c>
      <c r="AJ22" s="43">
        <f t="shared" si="56"/>
        <v>0</v>
      </c>
      <c r="AK22" s="43">
        <f t="shared" si="57"/>
        <v>0</v>
      </c>
      <c r="AL22" s="43">
        <f t="shared" si="58"/>
        <v>0</v>
      </c>
      <c r="AM22" s="43">
        <f t="shared" si="59"/>
        <v>0</v>
      </c>
      <c r="AN22" s="43">
        <f t="shared" si="60"/>
        <v>0</v>
      </c>
      <c r="AO22" s="43">
        <f t="shared" si="61"/>
        <v>0</v>
      </c>
    </row>
    <row r="23" ht="15.75" customHeight="1">
      <c r="A23" s="31" t="s">
        <v>135</v>
      </c>
      <c r="B23" s="10"/>
      <c r="C23" s="10"/>
      <c r="D23" s="10"/>
      <c r="E23" s="10"/>
      <c r="G23" s="10"/>
      <c r="H23" s="42">
        <f t="shared" si="42"/>
        <v>0</v>
      </c>
      <c r="I23" s="38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1">
        <f t="shared" si="43"/>
        <v>0</v>
      </c>
      <c r="W23" s="42">
        <f t="shared" si="44"/>
        <v>0</v>
      </c>
      <c r="X23" s="42">
        <f t="shared" si="45"/>
        <v>0</v>
      </c>
      <c r="Y23" s="42">
        <f t="shared" si="46"/>
        <v>0</v>
      </c>
      <c r="Z23" s="42">
        <f t="shared" si="47"/>
        <v>0</v>
      </c>
      <c r="AA23" s="42">
        <f t="shared" si="48"/>
        <v>0</v>
      </c>
      <c r="AB23" s="42">
        <f t="shared" si="49"/>
        <v>0</v>
      </c>
      <c r="AC23" s="42">
        <f t="shared" si="50"/>
        <v>0</v>
      </c>
      <c r="AD23" s="42">
        <f t="shared" si="51"/>
        <v>0</v>
      </c>
      <c r="AF23" s="33">
        <f t="shared" si="52"/>
        <v>0</v>
      </c>
      <c r="AG23" s="43">
        <f t="shared" si="53"/>
        <v>0</v>
      </c>
      <c r="AH23" s="43">
        <f t="shared" si="54"/>
        <v>0</v>
      </c>
      <c r="AI23" s="43">
        <f t="shared" si="55"/>
        <v>0</v>
      </c>
      <c r="AJ23" s="43">
        <f t="shared" si="56"/>
        <v>0</v>
      </c>
      <c r="AK23" s="43">
        <f t="shared" si="57"/>
        <v>0</v>
      </c>
      <c r="AL23" s="43">
        <f t="shared" si="58"/>
        <v>0</v>
      </c>
      <c r="AM23" s="43">
        <f t="shared" si="59"/>
        <v>0</v>
      </c>
      <c r="AN23" s="43">
        <f t="shared" si="60"/>
        <v>0</v>
      </c>
      <c r="AO23" s="43">
        <f t="shared" si="61"/>
        <v>0</v>
      </c>
    </row>
    <row r="24" ht="15.75" customHeight="1">
      <c r="A24" s="31" t="s">
        <v>136</v>
      </c>
      <c r="B24" s="10"/>
      <c r="C24" s="10"/>
      <c r="D24" s="10"/>
      <c r="E24" s="10"/>
      <c r="G24" s="10"/>
      <c r="H24" s="46">
        <f t="shared" si="42"/>
        <v>0</v>
      </c>
      <c r="I24" s="38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1">
        <f t="shared" si="43"/>
        <v>0</v>
      </c>
      <c r="W24" s="42">
        <f t="shared" si="44"/>
        <v>0</v>
      </c>
      <c r="X24" s="42">
        <f t="shared" si="45"/>
        <v>0</v>
      </c>
      <c r="Y24" s="42">
        <f t="shared" si="46"/>
        <v>0</v>
      </c>
      <c r="Z24" s="42">
        <f t="shared" si="47"/>
        <v>0</v>
      </c>
      <c r="AA24" s="42">
        <f t="shared" si="48"/>
        <v>0</v>
      </c>
      <c r="AB24" s="42">
        <f t="shared" si="49"/>
        <v>0</v>
      </c>
      <c r="AC24" s="42">
        <f t="shared" si="50"/>
        <v>0</v>
      </c>
      <c r="AD24" s="42">
        <f t="shared" si="51"/>
        <v>0</v>
      </c>
      <c r="AF24" s="33">
        <f t="shared" si="52"/>
        <v>0</v>
      </c>
      <c r="AG24" s="43">
        <f t="shared" si="53"/>
        <v>0</v>
      </c>
      <c r="AH24" s="43">
        <f t="shared" si="54"/>
        <v>0</v>
      </c>
      <c r="AI24" s="43">
        <f t="shared" si="55"/>
        <v>0</v>
      </c>
      <c r="AJ24" s="43">
        <f t="shared" si="56"/>
        <v>0</v>
      </c>
      <c r="AK24" s="43">
        <f t="shared" si="57"/>
        <v>0</v>
      </c>
      <c r="AL24" s="43">
        <f t="shared" si="58"/>
        <v>0</v>
      </c>
      <c r="AM24" s="43">
        <f t="shared" si="59"/>
        <v>0</v>
      </c>
      <c r="AN24" s="43">
        <f t="shared" si="60"/>
        <v>0</v>
      </c>
      <c r="AO24" s="43">
        <f t="shared" si="61"/>
        <v>0</v>
      </c>
    </row>
    <row r="25" ht="24.75" customHeight="1">
      <c r="A25" s="48"/>
      <c r="B25" s="14" t="s">
        <v>137</v>
      </c>
      <c r="C25" s="9"/>
      <c r="D25" s="9"/>
      <c r="E25" s="9"/>
      <c r="F25" s="9"/>
      <c r="G25" s="9"/>
      <c r="H25" s="27">
        <f>SUM(H26:H30)</f>
        <v>0</v>
      </c>
      <c r="I25" s="29" t="str">
        <f>H25/H43</f>
        <v>#DIV/0!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ht="15.75" customHeight="1">
      <c r="A26" s="31" t="s">
        <v>138</v>
      </c>
      <c r="B26" s="10"/>
      <c r="C26" s="10"/>
      <c r="D26" s="10"/>
      <c r="E26" s="10"/>
      <c r="G26" s="10"/>
      <c r="H26" s="37">
        <f t="shared" ref="H26:H30" si="62">IF(OR(B26="",C26=""),0,ROUND(E26*G26,0))</f>
        <v>0</v>
      </c>
      <c r="I26" s="38"/>
      <c r="K26" s="39"/>
      <c r="L26" s="40"/>
      <c r="M26" s="40"/>
      <c r="N26" s="40"/>
      <c r="O26" s="40"/>
      <c r="P26" s="40"/>
      <c r="Q26" s="40"/>
      <c r="R26" s="40"/>
      <c r="S26" s="40"/>
      <c r="T26" s="40"/>
      <c r="U26" s="41">
        <f t="shared" ref="U26:U30" si="63">IF(SUM(K26:T26)=1,"OK",SUM(K26:T26))</f>
        <v>0</v>
      </c>
      <c r="W26" s="42">
        <f t="shared" ref="W26:W30" si="64">IF(C26="žadatel",H26,0)</f>
        <v>0</v>
      </c>
      <c r="X26" s="42">
        <f t="shared" ref="X26:X30" si="65">IF(C26="partner1",H26,0)</f>
        <v>0</v>
      </c>
      <c r="Y26" s="42">
        <f t="shared" ref="Y26:Y30" si="66">IF(C26="partner2",H26,0)</f>
        <v>0</v>
      </c>
      <c r="Z26" s="42">
        <f t="shared" ref="Z26:Z30" si="67">IF(C26="partner3",H26,0)</f>
        <v>0</v>
      </c>
      <c r="AA26" s="42">
        <f t="shared" ref="AA26:AA30" si="68">IF(C26="partner4",H26,0)</f>
        <v>0</v>
      </c>
      <c r="AB26" s="42">
        <f t="shared" ref="AB26:AB30" si="69">IF(C26="partner5",H26,0)</f>
        <v>0</v>
      </c>
      <c r="AC26" s="42">
        <f t="shared" ref="AC26:AC30" si="70">IF(C26="partner6",H26,0)</f>
        <v>0</v>
      </c>
      <c r="AD26" s="42">
        <f t="shared" ref="AD26:AD30" si="71">IF(C26="partner7",H26,0)</f>
        <v>0</v>
      </c>
      <c r="AF26" s="33">
        <f t="shared" ref="AF26:AF30" si="72">(H26*K26)</f>
        <v>0</v>
      </c>
      <c r="AG26" s="43">
        <f t="shared" ref="AG26:AG30" si="73">H26*L26</f>
        <v>0</v>
      </c>
      <c r="AH26" s="43">
        <f t="shared" ref="AH26:AH30" si="74">H26*M26</f>
        <v>0</v>
      </c>
      <c r="AI26" s="43">
        <f t="shared" ref="AI26:AI30" si="75">H26*N26</f>
        <v>0</v>
      </c>
      <c r="AJ26" s="43">
        <f t="shared" ref="AJ26:AJ30" si="76">H26*O26</f>
        <v>0</v>
      </c>
      <c r="AK26" s="43">
        <f t="shared" ref="AK26:AK30" si="77">H26*P26</f>
        <v>0</v>
      </c>
      <c r="AL26" s="43">
        <f t="shared" ref="AL26:AL30" si="78">H26*Q26</f>
        <v>0</v>
      </c>
      <c r="AM26" s="43">
        <f t="shared" ref="AM26:AM30" si="79">H26*R26</f>
        <v>0</v>
      </c>
      <c r="AN26" s="43">
        <f t="shared" ref="AN26:AN30" si="80">H26*S26</f>
        <v>0</v>
      </c>
      <c r="AO26" s="43">
        <f t="shared" ref="AO26:AO30" si="81">H26*T26</f>
        <v>0</v>
      </c>
    </row>
    <row r="27" ht="15.75" customHeight="1">
      <c r="A27" s="31" t="s">
        <v>139</v>
      </c>
      <c r="B27" s="10"/>
      <c r="C27" s="10"/>
      <c r="D27" s="10"/>
      <c r="E27" s="10"/>
      <c r="G27" s="10"/>
      <c r="H27" s="42">
        <f t="shared" si="62"/>
        <v>0</v>
      </c>
      <c r="I27" s="38"/>
      <c r="K27" s="39"/>
      <c r="L27" s="40"/>
      <c r="M27" s="40"/>
      <c r="N27" s="40"/>
      <c r="O27" s="40"/>
      <c r="P27" s="40"/>
      <c r="Q27" s="40"/>
      <c r="R27" s="40"/>
      <c r="S27" s="40"/>
      <c r="T27" s="40"/>
      <c r="U27" s="41">
        <f t="shared" si="63"/>
        <v>0</v>
      </c>
      <c r="W27" s="42">
        <f t="shared" si="64"/>
        <v>0</v>
      </c>
      <c r="X27" s="42">
        <f t="shared" si="65"/>
        <v>0</v>
      </c>
      <c r="Y27" s="42">
        <f t="shared" si="66"/>
        <v>0</v>
      </c>
      <c r="Z27" s="42">
        <f t="shared" si="67"/>
        <v>0</v>
      </c>
      <c r="AA27" s="42">
        <f t="shared" si="68"/>
        <v>0</v>
      </c>
      <c r="AB27" s="42">
        <f t="shared" si="69"/>
        <v>0</v>
      </c>
      <c r="AC27" s="42">
        <f t="shared" si="70"/>
        <v>0</v>
      </c>
      <c r="AD27" s="42">
        <f t="shared" si="71"/>
        <v>0</v>
      </c>
      <c r="AF27" s="33">
        <f t="shared" si="72"/>
        <v>0</v>
      </c>
      <c r="AG27" s="43">
        <f t="shared" si="73"/>
        <v>0</v>
      </c>
      <c r="AH27" s="43">
        <f t="shared" si="74"/>
        <v>0</v>
      </c>
      <c r="AI27" s="43">
        <f t="shared" si="75"/>
        <v>0</v>
      </c>
      <c r="AJ27" s="43">
        <f t="shared" si="76"/>
        <v>0</v>
      </c>
      <c r="AK27" s="43">
        <f t="shared" si="77"/>
        <v>0</v>
      </c>
      <c r="AL27" s="43">
        <f t="shared" si="78"/>
        <v>0</v>
      </c>
      <c r="AM27" s="43">
        <f t="shared" si="79"/>
        <v>0</v>
      </c>
      <c r="AN27" s="43">
        <f t="shared" si="80"/>
        <v>0</v>
      </c>
      <c r="AO27" s="43">
        <f t="shared" si="81"/>
        <v>0</v>
      </c>
    </row>
    <row r="28" ht="15.75" customHeight="1">
      <c r="A28" s="31" t="s">
        <v>140</v>
      </c>
      <c r="B28" s="10"/>
      <c r="C28" s="10"/>
      <c r="D28" s="10"/>
      <c r="E28" s="10"/>
      <c r="G28" s="10"/>
      <c r="H28" s="42">
        <f t="shared" si="62"/>
        <v>0</v>
      </c>
      <c r="I28" s="38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1">
        <f t="shared" si="63"/>
        <v>0</v>
      </c>
      <c r="W28" s="42">
        <f t="shared" si="64"/>
        <v>0</v>
      </c>
      <c r="X28" s="42">
        <f t="shared" si="65"/>
        <v>0</v>
      </c>
      <c r="Y28" s="42">
        <f t="shared" si="66"/>
        <v>0</v>
      </c>
      <c r="Z28" s="42">
        <f t="shared" si="67"/>
        <v>0</v>
      </c>
      <c r="AA28" s="42">
        <f t="shared" si="68"/>
        <v>0</v>
      </c>
      <c r="AB28" s="42">
        <f t="shared" si="69"/>
        <v>0</v>
      </c>
      <c r="AC28" s="42">
        <f t="shared" si="70"/>
        <v>0</v>
      </c>
      <c r="AD28" s="42">
        <f t="shared" si="71"/>
        <v>0</v>
      </c>
      <c r="AF28" s="33">
        <f t="shared" si="72"/>
        <v>0</v>
      </c>
      <c r="AG28" s="43">
        <f t="shared" si="73"/>
        <v>0</v>
      </c>
      <c r="AH28" s="43">
        <f t="shared" si="74"/>
        <v>0</v>
      </c>
      <c r="AI28" s="43">
        <f t="shared" si="75"/>
        <v>0</v>
      </c>
      <c r="AJ28" s="43">
        <f t="shared" si="76"/>
        <v>0</v>
      </c>
      <c r="AK28" s="43">
        <f t="shared" si="77"/>
        <v>0</v>
      </c>
      <c r="AL28" s="43">
        <f t="shared" si="78"/>
        <v>0</v>
      </c>
      <c r="AM28" s="43">
        <f t="shared" si="79"/>
        <v>0</v>
      </c>
      <c r="AN28" s="43">
        <f t="shared" si="80"/>
        <v>0</v>
      </c>
      <c r="AO28" s="43">
        <f t="shared" si="81"/>
        <v>0</v>
      </c>
    </row>
    <row r="29" ht="15.75" customHeight="1">
      <c r="A29" s="31" t="s">
        <v>141</v>
      </c>
      <c r="B29" s="10"/>
      <c r="C29" s="10"/>
      <c r="D29" s="10"/>
      <c r="E29" s="10"/>
      <c r="G29" s="10"/>
      <c r="H29" s="42">
        <f t="shared" si="62"/>
        <v>0</v>
      </c>
      <c r="I29" s="38"/>
      <c r="K29" s="39"/>
      <c r="L29" s="40"/>
      <c r="M29" s="40"/>
      <c r="N29" s="40"/>
      <c r="O29" s="40"/>
      <c r="P29" s="40"/>
      <c r="Q29" s="40"/>
      <c r="R29" s="40"/>
      <c r="S29" s="40"/>
      <c r="T29" s="40"/>
      <c r="U29" s="41">
        <f t="shared" si="63"/>
        <v>0</v>
      </c>
      <c r="W29" s="42">
        <f t="shared" si="64"/>
        <v>0</v>
      </c>
      <c r="X29" s="42">
        <f t="shared" si="65"/>
        <v>0</v>
      </c>
      <c r="Y29" s="42">
        <f t="shared" si="66"/>
        <v>0</v>
      </c>
      <c r="Z29" s="42">
        <f t="shared" si="67"/>
        <v>0</v>
      </c>
      <c r="AA29" s="42">
        <f t="shared" si="68"/>
        <v>0</v>
      </c>
      <c r="AB29" s="42">
        <f t="shared" si="69"/>
        <v>0</v>
      </c>
      <c r="AC29" s="42">
        <f t="shared" si="70"/>
        <v>0</v>
      </c>
      <c r="AD29" s="42">
        <f t="shared" si="71"/>
        <v>0</v>
      </c>
      <c r="AF29" s="33">
        <f t="shared" si="72"/>
        <v>0</v>
      </c>
      <c r="AG29" s="43">
        <f t="shared" si="73"/>
        <v>0</v>
      </c>
      <c r="AH29" s="43">
        <f t="shared" si="74"/>
        <v>0</v>
      </c>
      <c r="AI29" s="43">
        <f t="shared" si="75"/>
        <v>0</v>
      </c>
      <c r="AJ29" s="43">
        <f t="shared" si="76"/>
        <v>0</v>
      </c>
      <c r="AK29" s="43">
        <f t="shared" si="77"/>
        <v>0</v>
      </c>
      <c r="AL29" s="43">
        <f t="shared" si="78"/>
        <v>0</v>
      </c>
      <c r="AM29" s="43">
        <f t="shared" si="79"/>
        <v>0</v>
      </c>
      <c r="AN29" s="43">
        <f t="shared" si="80"/>
        <v>0</v>
      </c>
      <c r="AO29" s="43">
        <f t="shared" si="81"/>
        <v>0</v>
      </c>
    </row>
    <row r="30" ht="15.75" customHeight="1">
      <c r="A30" s="31" t="s">
        <v>142</v>
      </c>
      <c r="B30" s="10"/>
      <c r="C30" s="10"/>
      <c r="D30" s="10"/>
      <c r="E30" s="10"/>
      <c r="G30" s="10"/>
      <c r="H30" s="46">
        <f t="shared" si="62"/>
        <v>0</v>
      </c>
      <c r="I30" s="38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1">
        <f t="shared" si="63"/>
        <v>0</v>
      </c>
      <c r="W30" s="42">
        <f t="shared" si="64"/>
        <v>0</v>
      </c>
      <c r="X30" s="42">
        <f t="shared" si="65"/>
        <v>0</v>
      </c>
      <c r="Y30" s="42">
        <f t="shared" si="66"/>
        <v>0</v>
      </c>
      <c r="Z30" s="42">
        <f t="shared" si="67"/>
        <v>0</v>
      </c>
      <c r="AA30" s="42">
        <f t="shared" si="68"/>
        <v>0</v>
      </c>
      <c r="AB30" s="42">
        <f t="shared" si="69"/>
        <v>0</v>
      </c>
      <c r="AC30" s="42">
        <f t="shared" si="70"/>
        <v>0</v>
      </c>
      <c r="AD30" s="42">
        <f t="shared" si="71"/>
        <v>0</v>
      </c>
      <c r="AF30" s="33">
        <f t="shared" si="72"/>
        <v>0</v>
      </c>
      <c r="AG30" s="43">
        <f t="shared" si="73"/>
        <v>0</v>
      </c>
      <c r="AH30" s="43">
        <f t="shared" si="74"/>
        <v>0</v>
      </c>
      <c r="AI30" s="43">
        <f t="shared" si="75"/>
        <v>0</v>
      </c>
      <c r="AJ30" s="43">
        <f t="shared" si="76"/>
        <v>0</v>
      </c>
      <c r="AK30" s="43">
        <f t="shared" si="77"/>
        <v>0</v>
      </c>
      <c r="AL30" s="43">
        <f t="shared" si="78"/>
        <v>0</v>
      </c>
      <c r="AM30" s="43">
        <f t="shared" si="79"/>
        <v>0</v>
      </c>
      <c r="AN30" s="43">
        <f t="shared" si="80"/>
        <v>0</v>
      </c>
      <c r="AO30" s="43">
        <f t="shared" si="81"/>
        <v>0</v>
      </c>
    </row>
    <row r="31" ht="24.75" customHeight="1">
      <c r="A31" s="48"/>
      <c r="B31" s="14" t="s">
        <v>143</v>
      </c>
      <c r="C31" s="9"/>
      <c r="D31" s="9"/>
      <c r="E31" s="9"/>
      <c r="F31" s="9"/>
      <c r="G31" s="9"/>
      <c r="H31" s="27">
        <f>SUM(H32:H36)</f>
        <v>0</v>
      </c>
      <c r="I31" s="29" t="str">
        <f>H31/H43</f>
        <v>#DIV/0!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ht="15.75" customHeight="1">
      <c r="A32" s="31" t="s">
        <v>144</v>
      </c>
      <c r="B32" s="10"/>
      <c r="C32" s="10"/>
      <c r="D32" s="10"/>
      <c r="E32" s="10"/>
      <c r="G32" s="10"/>
      <c r="H32" s="37">
        <f t="shared" ref="H32:H36" si="82">IF(OR(B32="",C32=""),0,ROUND(E32*G32,0))</f>
        <v>0</v>
      </c>
      <c r="I32" s="38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1">
        <f t="shared" ref="U32:U36" si="83">IF(SUM(K32:T32)=1,"OK",SUM(K32:T32))</f>
        <v>0</v>
      </c>
      <c r="W32" s="42">
        <f t="shared" ref="W32:W36" si="84">IF(C32="žadatel",H32,0)</f>
        <v>0</v>
      </c>
      <c r="X32" s="42">
        <f t="shared" ref="X32:X36" si="85">IF(C32="partner1",H32,0)</f>
        <v>0</v>
      </c>
      <c r="Y32" s="42">
        <f t="shared" ref="Y32:Y36" si="86">IF(C32="partner2",H32,0)</f>
        <v>0</v>
      </c>
      <c r="Z32" s="42">
        <f t="shared" ref="Z32:Z36" si="87">IF(C32="partner3",H32,0)</f>
        <v>0</v>
      </c>
      <c r="AA32" s="42">
        <f t="shared" ref="AA32:AA36" si="88">IF(C32="partner4",H32,0)</f>
        <v>0</v>
      </c>
      <c r="AB32" s="42">
        <f t="shared" ref="AB32:AB36" si="89">IF(C32="partner5",H32,0)</f>
        <v>0</v>
      </c>
      <c r="AC32" s="42">
        <f t="shared" ref="AC32:AC36" si="90">IF(C32="partner6",H32,0)</f>
        <v>0</v>
      </c>
      <c r="AD32" s="42">
        <f t="shared" ref="AD32:AD36" si="91">IF(C32="partner7",H32,0)</f>
        <v>0</v>
      </c>
      <c r="AF32" s="33">
        <f t="shared" ref="AF32:AF36" si="92">(H32*K32)</f>
        <v>0</v>
      </c>
      <c r="AG32" s="43">
        <f t="shared" ref="AG32:AG36" si="93">H32*L32</f>
        <v>0</v>
      </c>
      <c r="AH32" s="43">
        <f t="shared" ref="AH32:AH36" si="94">H32*M32</f>
        <v>0</v>
      </c>
      <c r="AI32" s="43">
        <f t="shared" ref="AI32:AI36" si="95">H32*N32</f>
        <v>0</v>
      </c>
      <c r="AJ32" s="43">
        <f t="shared" ref="AJ32:AJ36" si="96">H32*O32</f>
        <v>0</v>
      </c>
      <c r="AK32" s="43">
        <f t="shared" ref="AK32:AK36" si="97">H32*P32</f>
        <v>0</v>
      </c>
      <c r="AL32" s="43">
        <f t="shared" ref="AL32:AL36" si="98">H32*Q32</f>
        <v>0</v>
      </c>
      <c r="AM32" s="43">
        <f t="shared" ref="AM32:AM36" si="99">H32*R32</f>
        <v>0</v>
      </c>
      <c r="AN32" s="43">
        <f t="shared" ref="AN32:AN36" si="100">H32*S32</f>
        <v>0</v>
      </c>
      <c r="AO32" s="43">
        <f t="shared" ref="AO32:AO36" si="101">H32*T32</f>
        <v>0</v>
      </c>
    </row>
    <row r="33" ht="15.75" customHeight="1">
      <c r="A33" s="31" t="s">
        <v>145</v>
      </c>
      <c r="B33" s="10"/>
      <c r="C33" s="10"/>
      <c r="D33" s="10"/>
      <c r="E33" s="10"/>
      <c r="G33" s="10"/>
      <c r="H33" s="42">
        <f t="shared" si="82"/>
        <v>0</v>
      </c>
      <c r="I33" s="38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1">
        <f t="shared" si="83"/>
        <v>0</v>
      </c>
      <c r="W33" s="42">
        <f t="shared" si="84"/>
        <v>0</v>
      </c>
      <c r="X33" s="42">
        <f t="shared" si="85"/>
        <v>0</v>
      </c>
      <c r="Y33" s="42">
        <f t="shared" si="86"/>
        <v>0</v>
      </c>
      <c r="Z33" s="42">
        <f t="shared" si="87"/>
        <v>0</v>
      </c>
      <c r="AA33" s="42">
        <f t="shared" si="88"/>
        <v>0</v>
      </c>
      <c r="AB33" s="42">
        <f t="shared" si="89"/>
        <v>0</v>
      </c>
      <c r="AC33" s="42">
        <f t="shared" si="90"/>
        <v>0</v>
      </c>
      <c r="AD33" s="42">
        <f t="shared" si="91"/>
        <v>0</v>
      </c>
      <c r="AF33" s="33">
        <f t="shared" si="92"/>
        <v>0</v>
      </c>
      <c r="AG33" s="43">
        <f t="shared" si="93"/>
        <v>0</v>
      </c>
      <c r="AH33" s="43">
        <f t="shared" si="94"/>
        <v>0</v>
      </c>
      <c r="AI33" s="43">
        <f t="shared" si="95"/>
        <v>0</v>
      </c>
      <c r="AJ33" s="43">
        <f t="shared" si="96"/>
        <v>0</v>
      </c>
      <c r="AK33" s="43">
        <f t="shared" si="97"/>
        <v>0</v>
      </c>
      <c r="AL33" s="43">
        <f t="shared" si="98"/>
        <v>0</v>
      </c>
      <c r="AM33" s="43">
        <f t="shared" si="99"/>
        <v>0</v>
      </c>
      <c r="AN33" s="43">
        <f t="shared" si="100"/>
        <v>0</v>
      </c>
      <c r="AO33" s="43">
        <f t="shared" si="101"/>
        <v>0</v>
      </c>
    </row>
    <row r="34" ht="15.75" customHeight="1">
      <c r="A34" s="31" t="s">
        <v>146</v>
      </c>
      <c r="B34" s="10"/>
      <c r="C34" s="10"/>
      <c r="D34" s="10"/>
      <c r="E34" s="10"/>
      <c r="G34" s="10"/>
      <c r="H34" s="42">
        <f t="shared" si="82"/>
        <v>0</v>
      </c>
      <c r="I34" s="38"/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1">
        <f t="shared" si="83"/>
        <v>0</v>
      </c>
      <c r="W34" s="42">
        <f t="shared" si="84"/>
        <v>0</v>
      </c>
      <c r="X34" s="42">
        <f t="shared" si="85"/>
        <v>0</v>
      </c>
      <c r="Y34" s="42">
        <f t="shared" si="86"/>
        <v>0</v>
      </c>
      <c r="Z34" s="42">
        <f t="shared" si="87"/>
        <v>0</v>
      </c>
      <c r="AA34" s="42">
        <f t="shared" si="88"/>
        <v>0</v>
      </c>
      <c r="AB34" s="42">
        <f t="shared" si="89"/>
        <v>0</v>
      </c>
      <c r="AC34" s="42">
        <f t="shared" si="90"/>
        <v>0</v>
      </c>
      <c r="AD34" s="42">
        <f t="shared" si="91"/>
        <v>0</v>
      </c>
      <c r="AF34" s="33">
        <f t="shared" si="92"/>
        <v>0</v>
      </c>
      <c r="AG34" s="43">
        <f t="shared" si="93"/>
        <v>0</v>
      </c>
      <c r="AH34" s="43">
        <f t="shared" si="94"/>
        <v>0</v>
      </c>
      <c r="AI34" s="43">
        <f t="shared" si="95"/>
        <v>0</v>
      </c>
      <c r="AJ34" s="43">
        <f t="shared" si="96"/>
        <v>0</v>
      </c>
      <c r="AK34" s="43">
        <f t="shared" si="97"/>
        <v>0</v>
      </c>
      <c r="AL34" s="43">
        <f t="shared" si="98"/>
        <v>0</v>
      </c>
      <c r="AM34" s="43">
        <f t="shared" si="99"/>
        <v>0</v>
      </c>
      <c r="AN34" s="43">
        <f t="shared" si="100"/>
        <v>0</v>
      </c>
      <c r="AO34" s="43">
        <f t="shared" si="101"/>
        <v>0</v>
      </c>
    </row>
    <row r="35" ht="15.75" customHeight="1">
      <c r="A35" s="31" t="s">
        <v>147</v>
      </c>
      <c r="B35" s="10"/>
      <c r="C35" s="10"/>
      <c r="D35" s="10"/>
      <c r="E35" s="10"/>
      <c r="G35" s="10"/>
      <c r="H35" s="42">
        <f t="shared" si="82"/>
        <v>0</v>
      </c>
      <c r="I35" s="38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1">
        <f t="shared" si="83"/>
        <v>0</v>
      </c>
      <c r="W35" s="42">
        <f t="shared" si="84"/>
        <v>0</v>
      </c>
      <c r="X35" s="42">
        <f t="shared" si="85"/>
        <v>0</v>
      </c>
      <c r="Y35" s="42">
        <f t="shared" si="86"/>
        <v>0</v>
      </c>
      <c r="Z35" s="42">
        <f t="shared" si="87"/>
        <v>0</v>
      </c>
      <c r="AA35" s="42">
        <f t="shared" si="88"/>
        <v>0</v>
      </c>
      <c r="AB35" s="42">
        <f t="shared" si="89"/>
        <v>0</v>
      </c>
      <c r="AC35" s="42">
        <f t="shared" si="90"/>
        <v>0</v>
      </c>
      <c r="AD35" s="42">
        <f t="shared" si="91"/>
        <v>0</v>
      </c>
      <c r="AF35" s="33">
        <f t="shared" si="92"/>
        <v>0</v>
      </c>
      <c r="AG35" s="43">
        <f t="shared" si="93"/>
        <v>0</v>
      </c>
      <c r="AH35" s="43">
        <f t="shared" si="94"/>
        <v>0</v>
      </c>
      <c r="AI35" s="43">
        <f t="shared" si="95"/>
        <v>0</v>
      </c>
      <c r="AJ35" s="43">
        <f t="shared" si="96"/>
        <v>0</v>
      </c>
      <c r="AK35" s="43">
        <f t="shared" si="97"/>
        <v>0</v>
      </c>
      <c r="AL35" s="43">
        <f t="shared" si="98"/>
        <v>0</v>
      </c>
      <c r="AM35" s="43">
        <f t="shared" si="99"/>
        <v>0</v>
      </c>
      <c r="AN35" s="43">
        <f t="shared" si="100"/>
        <v>0</v>
      </c>
      <c r="AO35" s="43">
        <f t="shared" si="101"/>
        <v>0</v>
      </c>
    </row>
    <row r="36" ht="15.75" customHeight="1">
      <c r="A36" s="31" t="s">
        <v>148</v>
      </c>
      <c r="B36" s="10"/>
      <c r="C36" s="10"/>
      <c r="D36" s="10"/>
      <c r="E36" s="10"/>
      <c r="G36" s="10"/>
      <c r="H36" s="46">
        <f t="shared" si="82"/>
        <v>0</v>
      </c>
      <c r="I36" s="38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1">
        <f t="shared" si="83"/>
        <v>0</v>
      </c>
      <c r="W36" s="42">
        <f t="shared" si="84"/>
        <v>0</v>
      </c>
      <c r="X36" s="42">
        <f t="shared" si="85"/>
        <v>0</v>
      </c>
      <c r="Y36" s="42">
        <f t="shared" si="86"/>
        <v>0</v>
      </c>
      <c r="Z36" s="42">
        <f t="shared" si="87"/>
        <v>0</v>
      </c>
      <c r="AA36" s="42">
        <f t="shared" si="88"/>
        <v>0</v>
      </c>
      <c r="AB36" s="42">
        <f t="shared" si="89"/>
        <v>0</v>
      </c>
      <c r="AC36" s="42">
        <f t="shared" si="90"/>
        <v>0</v>
      </c>
      <c r="AD36" s="42">
        <f t="shared" si="91"/>
        <v>0</v>
      </c>
      <c r="AF36" s="33">
        <f t="shared" si="92"/>
        <v>0</v>
      </c>
      <c r="AG36" s="43">
        <f t="shared" si="93"/>
        <v>0</v>
      </c>
      <c r="AH36" s="43">
        <f t="shared" si="94"/>
        <v>0</v>
      </c>
      <c r="AI36" s="43">
        <f t="shared" si="95"/>
        <v>0</v>
      </c>
      <c r="AJ36" s="43">
        <f t="shared" si="96"/>
        <v>0</v>
      </c>
      <c r="AK36" s="43">
        <f t="shared" si="97"/>
        <v>0</v>
      </c>
      <c r="AL36" s="43">
        <f t="shared" si="98"/>
        <v>0</v>
      </c>
      <c r="AM36" s="43">
        <f t="shared" si="99"/>
        <v>0</v>
      </c>
      <c r="AN36" s="43">
        <f t="shared" si="100"/>
        <v>0</v>
      </c>
      <c r="AO36" s="43">
        <f t="shared" si="101"/>
        <v>0</v>
      </c>
    </row>
    <row r="37" ht="24.75" customHeight="1">
      <c r="A37" s="48"/>
      <c r="B37" s="9" t="s">
        <v>149</v>
      </c>
      <c r="C37" s="9"/>
      <c r="D37" s="9"/>
      <c r="E37" s="9"/>
      <c r="F37" s="9"/>
      <c r="G37" s="9"/>
      <c r="H37" s="27">
        <f>SUM(H38:H42)</f>
        <v>0</v>
      </c>
      <c r="I37" s="29" t="str">
        <f>H37/H43</f>
        <v>#DIV/0!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ht="15.75" customHeight="1">
      <c r="A38" s="31" t="s">
        <v>150</v>
      </c>
      <c r="B38" s="10"/>
      <c r="C38" s="10"/>
      <c r="D38" s="10"/>
      <c r="E38" s="10"/>
      <c r="G38" s="10"/>
      <c r="H38" s="37">
        <f t="shared" ref="H38:H42" si="102">IF(OR(B38="",C38=""),0,ROUND(E38*G38,0))</f>
        <v>0</v>
      </c>
      <c r="I38" s="38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1">
        <f t="shared" ref="U38:U42" si="103">IF(SUM(K38:T38)=1,"OK",SUM(K38:T38))</f>
        <v>0</v>
      </c>
      <c r="W38" s="42">
        <f t="shared" ref="W38:W42" si="104">IF(C38="žadatel",H38,0)</f>
        <v>0</v>
      </c>
      <c r="X38" s="42">
        <f t="shared" ref="X38:X42" si="105">IF(C38="partner1",H38,0)</f>
        <v>0</v>
      </c>
      <c r="Y38" s="42">
        <f t="shared" ref="Y38:Y42" si="106">IF(C38="partner2",H38,0)</f>
        <v>0</v>
      </c>
      <c r="Z38" s="42">
        <f t="shared" ref="Z38:Z42" si="107">IF(C38="partner3",H38,0)</f>
        <v>0</v>
      </c>
      <c r="AA38" s="42">
        <f t="shared" ref="AA38:AA42" si="108">IF(C38="partner4",H38,0)</f>
        <v>0</v>
      </c>
      <c r="AB38" s="42">
        <f t="shared" ref="AB38:AB42" si="109">IF(C38="partner5",H38,0)</f>
        <v>0</v>
      </c>
      <c r="AC38" s="42">
        <f t="shared" ref="AC38:AC42" si="110">IF(C38="partner6",H38,0)</f>
        <v>0</v>
      </c>
      <c r="AD38" s="42">
        <f t="shared" ref="AD38:AD42" si="111">IF(C38="partner7",H38,0)</f>
        <v>0</v>
      </c>
      <c r="AF38" s="33">
        <f t="shared" ref="AF38:AF42" si="112">(H38*K38)</f>
        <v>0</v>
      </c>
      <c r="AG38" s="43">
        <f t="shared" ref="AG38:AG42" si="113">H38*L38</f>
        <v>0</v>
      </c>
      <c r="AH38" s="43">
        <f t="shared" ref="AH38:AH42" si="114">H38*M38</f>
        <v>0</v>
      </c>
      <c r="AI38" s="43">
        <f t="shared" ref="AI38:AI42" si="115">H38*N38</f>
        <v>0</v>
      </c>
      <c r="AJ38" s="43">
        <f t="shared" ref="AJ38:AJ42" si="116">H38*O38</f>
        <v>0</v>
      </c>
      <c r="AK38" s="43">
        <f t="shared" ref="AK38:AK42" si="117">H38*P38</f>
        <v>0</v>
      </c>
      <c r="AL38" s="43">
        <f t="shared" ref="AL38:AL42" si="118">H38*Q38</f>
        <v>0</v>
      </c>
      <c r="AM38" s="43">
        <f t="shared" ref="AM38:AM42" si="119">H38*R38</f>
        <v>0</v>
      </c>
      <c r="AN38" s="43">
        <f t="shared" ref="AN38:AN42" si="120">H38*S38</f>
        <v>0</v>
      </c>
      <c r="AO38" s="43">
        <f t="shared" ref="AO38:AO42" si="121">H38*T38</f>
        <v>0</v>
      </c>
    </row>
    <row r="39" ht="15.75" customHeight="1">
      <c r="A39" s="31" t="s">
        <v>151</v>
      </c>
      <c r="B39" s="10"/>
      <c r="C39" s="10"/>
      <c r="D39" s="10"/>
      <c r="E39" s="10"/>
      <c r="G39" s="10"/>
      <c r="H39" s="42">
        <f t="shared" si="102"/>
        <v>0</v>
      </c>
      <c r="I39" s="38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1">
        <f t="shared" si="103"/>
        <v>0</v>
      </c>
      <c r="W39" s="42">
        <f t="shared" si="104"/>
        <v>0</v>
      </c>
      <c r="X39" s="42">
        <f t="shared" si="105"/>
        <v>0</v>
      </c>
      <c r="Y39" s="42">
        <f t="shared" si="106"/>
        <v>0</v>
      </c>
      <c r="Z39" s="42">
        <f t="shared" si="107"/>
        <v>0</v>
      </c>
      <c r="AA39" s="42">
        <f t="shared" si="108"/>
        <v>0</v>
      </c>
      <c r="AB39" s="42">
        <f t="shared" si="109"/>
        <v>0</v>
      </c>
      <c r="AC39" s="42">
        <f t="shared" si="110"/>
        <v>0</v>
      </c>
      <c r="AD39" s="42">
        <f t="shared" si="111"/>
        <v>0</v>
      </c>
      <c r="AF39" s="33">
        <f t="shared" si="112"/>
        <v>0</v>
      </c>
      <c r="AG39" s="43">
        <f t="shared" si="113"/>
        <v>0</v>
      </c>
      <c r="AH39" s="43">
        <f t="shared" si="114"/>
        <v>0</v>
      </c>
      <c r="AI39" s="43">
        <f t="shared" si="115"/>
        <v>0</v>
      </c>
      <c r="AJ39" s="43">
        <f t="shared" si="116"/>
        <v>0</v>
      </c>
      <c r="AK39" s="43">
        <f t="shared" si="117"/>
        <v>0</v>
      </c>
      <c r="AL39" s="43">
        <f t="shared" si="118"/>
        <v>0</v>
      </c>
      <c r="AM39" s="43">
        <f t="shared" si="119"/>
        <v>0</v>
      </c>
      <c r="AN39" s="43">
        <f t="shared" si="120"/>
        <v>0</v>
      </c>
      <c r="AO39" s="43">
        <f t="shared" si="121"/>
        <v>0</v>
      </c>
    </row>
    <row r="40" ht="15.75" customHeight="1">
      <c r="A40" s="31" t="s">
        <v>152</v>
      </c>
      <c r="B40" s="10"/>
      <c r="C40" s="10"/>
      <c r="D40" s="10"/>
      <c r="E40" s="10"/>
      <c r="G40" s="10"/>
      <c r="H40" s="42">
        <f t="shared" si="102"/>
        <v>0</v>
      </c>
      <c r="I40" s="38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1">
        <f t="shared" si="103"/>
        <v>0</v>
      </c>
      <c r="W40" s="42">
        <f t="shared" si="104"/>
        <v>0</v>
      </c>
      <c r="X40" s="42">
        <f t="shared" si="105"/>
        <v>0</v>
      </c>
      <c r="Y40" s="42">
        <f t="shared" si="106"/>
        <v>0</v>
      </c>
      <c r="Z40" s="42">
        <f t="shared" si="107"/>
        <v>0</v>
      </c>
      <c r="AA40" s="42">
        <f t="shared" si="108"/>
        <v>0</v>
      </c>
      <c r="AB40" s="42">
        <f t="shared" si="109"/>
        <v>0</v>
      </c>
      <c r="AC40" s="42">
        <f t="shared" si="110"/>
        <v>0</v>
      </c>
      <c r="AD40" s="42">
        <f t="shared" si="111"/>
        <v>0</v>
      </c>
      <c r="AF40" s="33">
        <f t="shared" si="112"/>
        <v>0</v>
      </c>
      <c r="AG40" s="43">
        <f t="shared" si="113"/>
        <v>0</v>
      </c>
      <c r="AH40" s="43">
        <f t="shared" si="114"/>
        <v>0</v>
      </c>
      <c r="AI40" s="43">
        <f t="shared" si="115"/>
        <v>0</v>
      </c>
      <c r="AJ40" s="43">
        <f t="shared" si="116"/>
        <v>0</v>
      </c>
      <c r="AK40" s="43">
        <f t="shared" si="117"/>
        <v>0</v>
      </c>
      <c r="AL40" s="43">
        <f t="shared" si="118"/>
        <v>0</v>
      </c>
      <c r="AM40" s="43">
        <f t="shared" si="119"/>
        <v>0</v>
      </c>
      <c r="AN40" s="43">
        <f t="shared" si="120"/>
        <v>0</v>
      </c>
      <c r="AO40" s="43">
        <f t="shared" si="121"/>
        <v>0</v>
      </c>
    </row>
    <row r="41" ht="15.75" customHeight="1">
      <c r="A41" s="31" t="s">
        <v>153</v>
      </c>
      <c r="B41" s="10"/>
      <c r="C41" s="10"/>
      <c r="D41" s="10"/>
      <c r="E41" s="10"/>
      <c r="G41" s="10"/>
      <c r="H41" s="42">
        <f t="shared" si="102"/>
        <v>0</v>
      </c>
      <c r="I41" s="38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1">
        <f t="shared" si="103"/>
        <v>0</v>
      </c>
      <c r="W41" s="42">
        <f t="shared" si="104"/>
        <v>0</v>
      </c>
      <c r="X41" s="42">
        <f t="shared" si="105"/>
        <v>0</v>
      </c>
      <c r="Y41" s="42">
        <f t="shared" si="106"/>
        <v>0</v>
      </c>
      <c r="Z41" s="42">
        <f t="shared" si="107"/>
        <v>0</v>
      </c>
      <c r="AA41" s="42">
        <f t="shared" si="108"/>
        <v>0</v>
      </c>
      <c r="AB41" s="42">
        <f t="shared" si="109"/>
        <v>0</v>
      </c>
      <c r="AC41" s="42">
        <f t="shared" si="110"/>
        <v>0</v>
      </c>
      <c r="AD41" s="42">
        <f t="shared" si="111"/>
        <v>0</v>
      </c>
      <c r="AF41" s="33">
        <f t="shared" si="112"/>
        <v>0</v>
      </c>
      <c r="AG41" s="43">
        <f t="shared" si="113"/>
        <v>0</v>
      </c>
      <c r="AH41" s="43">
        <f t="shared" si="114"/>
        <v>0</v>
      </c>
      <c r="AI41" s="43">
        <f t="shared" si="115"/>
        <v>0</v>
      </c>
      <c r="AJ41" s="43">
        <f t="shared" si="116"/>
        <v>0</v>
      </c>
      <c r="AK41" s="43">
        <f t="shared" si="117"/>
        <v>0</v>
      </c>
      <c r="AL41" s="43">
        <f t="shared" si="118"/>
        <v>0</v>
      </c>
      <c r="AM41" s="43">
        <f t="shared" si="119"/>
        <v>0</v>
      </c>
      <c r="AN41" s="43">
        <f t="shared" si="120"/>
        <v>0</v>
      </c>
      <c r="AO41" s="43">
        <f t="shared" si="121"/>
        <v>0</v>
      </c>
    </row>
    <row r="42" ht="15.75" customHeight="1">
      <c r="A42" s="31" t="s">
        <v>154</v>
      </c>
      <c r="B42" s="50"/>
      <c r="C42" s="50"/>
      <c r="D42" s="10"/>
      <c r="E42" s="50"/>
      <c r="G42" s="50"/>
      <c r="H42" s="46">
        <f t="shared" si="102"/>
        <v>0</v>
      </c>
      <c r="I42" s="38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1">
        <f t="shared" si="103"/>
        <v>0</v>
      </c>
      <c r="W42" s="42">
        <f t="shared" si="104"/>
        <v>0</v>
      </c>
      <c r="X42" s="42">
        <f t="shared" si="105"/>
        <v>0</v>
      </c>
      <c r="Y42" s="42">
        <f t="shared" si="106"/>
        <v>0</v>
      </c>
      <c r="Z42" s="42">
        <f t="shared" si="107"/>
        <v>0</v>
      </c>
      <c r="AA42" s="42">
        <f t="shared" si="108"/>
        <v>0</v>
      </c>
      <c r="AB42" s="42">
        <f t="shared" si="109"/>
        <v>0</v>
      </c>
      <c r="AC42" s="42">
        <f t="shared" si="110"/>
        <v>0</v>
      </c>
      <c r="AD42" s="42">
        <f t="shared" si="111"/>
        <v>0</v>
      </c>
      <c r="AF42" s="33">
        <f t="shared" si="112"/>
        <v>0</v>
      </c>
      <c r="AG42" s="43">
        <f t="shared" si="113"/>
        <v>0</v>
      </c>
      <c r="AH42" s="43">
        <f t="shared" si="114"/>
        <v>0</v>
      </c>
      <c r="AI42" s="43">
        <f t="shared" si="115"/>
        <v>0</v>
      </c>
      <c r="AJ42" s="43">
        <f t="shared" si="116"/>
        <v>0</v>
      </c>
      <c r="AK42" s="43">
        <f t="shared" si="117"/>
        <v>0</v>
      </c>
      <c r="AL42" s="43">
        <f t="shared" si="118"/>
        <v>0</v>
      </c>
      <c r="AM42" s="43">
        <f t="shared" si="119"/>
        <v>0</v>
      </c>
      <c r="AN42" s="43">
        <f t="shared" si="120"/>
        <v>0</v>
      </c>
      <c r="AO42" s="43">
        <f t="shared" si="121"/>
        <v>0</v>
      </c>
    </row>
    <row r="43" ht="15.75" customHeight="1">
      <c r="A43" s="51"/>
      <c r="B43" s="23" t="s">
        <v>155</v>
      </c>
      <c r="C43" s="6"/>
      <c r="D43" s="6"/>
      <c r="E43" s="6"/>
      <c r="F43" s="6"/>
      <c r="G43" s="7"/>
      <c r="H43" s="52">
        <f>H7+H13+H19+H25+H31+H37</f>
        <v>0</v>
      </c>
      <c r="I43" s="29" t="str">
        <f>SUM(I7+I13+I19+I25+I31+I37)</f>
        <v>#DIV/0!</v>
      </c>
    </row>
    <row r="44" ht="15.75" customHeight="1">
      <c r="A44" s="51"/>
      <c r="B44" s="23" t="s">
        <v>156</v>
      </c>
      <c r="C44" s="6"/>
      <c r="D44" s="6"/>
      <c r="E44" s="6"/>
      <c r="F44" s="6"/>
      <c r="G44" s="7"/>
      <c r="H44" s="53"/>
      <c r="I44" s="29" t="str">
        <f>H44/(H7+H13)</f>
        <v>#DIV/0!</v>
      </c>
      <c r="J44" s="18"/>
    </row>
    <row r="45" ht="15.75" customHeight="1">
      <c r="A45" s="51"/>
      <c r="B45" s="23" t="s">
        <v>157</v>
      </c>
      <c r="C45" s="6"/>
      <c r="D45" s="6"/>
      <c r="E45" s="6"/>
      <c r="F45" s="6"/>
      <c r="G45" s="7"/>
      <c r="H45" s="52">
        <f>H43+H44</f>
        <v>0</v>
      </c>
      <c r="I45" s="54"/>
    </row>
    <row r="46" ht="15.75" hidden="1" customHeight="1">
      <c r="A46" s="51"/>
    </row>
    <row r="47" ht="15.75" hidden="1" customHeight="1">
      <c r="A47" s="51"/>
      <c r="B47" s="33" t="s">
        <v>53</v>
      </c>
    </row>
    <row r="48" ht="15.75" hidden="1" customHeight="1">
      <c r="A48" s="51"/>
      <c r="B48" s="33" t="str">
        <f>'Rozpočet souhrn'!I28</f>
        <v/>
      </c>
    </row>
    <row r="49" ht="15.75" hidden="1" customHeight="1">
      <c r="A49" s="51"/>
      <c r="B49" s="33" t="str">
        <f>'Rozpočet souhrn'!I29</f>
        <v/>
      </c>
    </row>
    <row r="50" ht="15.75" hidden="1" customHeight="1">
      <c r="A50" s="51"/>
      <c r="B50" s="33" t="str">
        <f>'Rozpočet souhrn'!I30</f>
        <v/>
      </c>
    </row>
    <row r="51" ht="15.75" hidden="1" customHeight="1">
      <c r="A51" s="51"/>
      <c r="B51" s="33" t="str">
        <f>'Rozpočet souhrn'!I31</f>
        <v/>
      </c>
    </row>
    <row r="52" ht="15.75" hidden="1" customHeight="1">
      <c r="A52" s="51"/>
      <c r="B52" s="33" t="str">
        <f>'Rozpočet souhrn'!I32</f>
        <v/>
      </c>
    </row>
    <row r="53" ht="15.75" hidden="1" customHeight="1">
      <c r="A53" s="51"/>
      <c r="B53" s="33" t="str">
        <f>'Rozpočet souhrn'!I33</f>
        <v/>
      </c>
    </row>
    <row r="54" ht="15.75" hidden="1" customHeight="1">
      <c r="A54" s="51"/>
      <c r="B54" s="33" t="str">
        <f>'Rozpočet souhrn'!I34</f>
        <v/>
      </c>
    </row>
    <row r="55" ht="15.75" hidden="1" customHeight="1">
      <c r="A55" s="51"/>
      <c r="B55" s="18" t="s">
        <v>158</v>
      </c>
    </row>
    <row r="56" ht="15.75" hidden="1" customHeight="1">
      <c r="A56" s="51"/>
      <c r="B56" s="18" t="s">
        <v>159</v>
      </c>
    </row>
    <row r="57" ht="15.75" hidden="1" customHeight="1">
      <c r="A57" s="51"/>
    </row>
    <row r="58" ht="15.75" hidden="1" customHeight="1">
      <c r="A58" s="51"/>
    </row>
    <row r="59" ht="15.75" hidden="1" customHeight="1">
      <c r="A59" s="51"/>
    </row>
    <row r="60" ht="15.75" hidden="1" customHeight="1">
      <c r="A60" s="51"/>
    </row>
    <row r="61" ht="15.75" hidden="1" customHeight="1">
      <c r="A61" s="51"/>
    </row>
    <row r="62" ht="15.75" hidden="1" customHeight="1">
      <c r="A62" s="51"/>
    </row>
    <row r="63" ht="15.75" customHeight="1">
      <c r="A63" s="51"/>
    </row>
    <row r="64" ht="15.75" customHeight="1">
      <c r="A64" s="51"/>
    </row>
    <row r="65" ht="15.75" customHeight="1">
      <c r="A65" s="51"/>
    </row>
    <row r="66" ht="15.75" customHeight="1">
      <c r="A66" s="51"/>
    </row>
    <row r="67" ht="15.75" customHeight="1">
      <c r="A67" s="51"/>
    </row>
    <row r="68" ht="15.75" customHeight="1">
      <c r="A68" s="51"/>
    </row>
    <row r="69" ht="15.75" customHeight="1">
      <c r="A69" s="51"/>
    </row>
    <row r="70" ht="15.75" customHeight="1">
      <c r="A70" s="51"/>
    </row>
    <row r="71" ht="15.75" customHeight="1">
      <c r="A71" s="51"/>
    </row>
    <row r="72" ht="15.75" customHeight="1">
      <c r="A72" s="51"/>
    </row>
    <row r="73" ht="15.75" customHeight="1">
      <c r="A73" s="51"/>
    </row>
    <row r="74" ht="15.75" customHeight="1">
      <c r="A74" s="51"/>
    </row>
    <row r="75" ht="15.75" customHeight="1">
      <c r="A75" s="51"/>
    </row>
    <row r="76" ht="15.75" customHeight="1">
      <c r="A76" s="51"/>
    </row>
    <row r="77" ht="15.75" customHeight="1">
      <c r="A77" s="51"/>
    </row>
    <row r="78" ht="15.75" customHeight="1">
      <c r="A78" s="51"/>
    </row>
    <row r="79" ht="15.75" customHeight="1">
      <c r="A79" s="51"/>
    </row>
    <row r="80" ht="15.75" customHeight="1">
      <c r="A80" s="51"/>
    </row>
    <row r="81" ht="15.75" customHeight="1">
      <c r="A81" s="51"/>
    </row>
    <row r="82" ht="15.75" customHeight="1">
      <c r="A82" s="51"/>
    </row>
    <row r="83" ht="15.75" customHeight="1">
      <c r="A83" s="51"/>
    </row>
    <row r="84" ht="15.75" customHeight="1">
      <c r="A84" s="51"/>
    </row>
    <row r="85" ht="15.75" customHeight="1">
      <c r="A85" s="51"/>
    </row>
    <row r="86" ht="15.75" customHeight="1">
      <c r="A86" s="51"/>
    </row>
    <row r="87" ht="15.75" customHeight="1">
      <c r="A87" s="51"/>
    </row>
    <row r="88" ht="15.75" customHeight="1">
      <c r="A88" s="51"/>
    </row>
    <row r="89" ht="15.75" customHeight="1">
      <c r="A89" s="51"/>
    </row>
    <row r="90" ht="15.75" customHeight="1">
      <c r="A90" s="51"/>
    </row>
    <row r="91" ht="15.75" customHeight="1">
      <c r="A91" s="51"/>
    </row>
    <row r="92" ht="15.75" customHeight="1">
      <c r="A92" s="51"/>
    </row>
    <row r="93" ht="15.75" customHeight="1">
      <c r="A93" s="51"/>
    </row>
    <row r="94" ht="15.75" customHeight="1">
      <c r="A94" s="51"/>
    </row>
    <row r="95" ht="15.75" customHeight="1">
      <c r="A95" s="51"/>
    </row>
    <row r="96" ht="15.75" customHeight="1">
      <c r="A96" s="51"/>
    </row>
    <row r="97" ht="15.75" customHeight="1">
      <c r="A97" s="51"/>
    </row>
    <row r="98" ht="15.75" customHeight="1">
      <c r="A98" s="51"/>
    </row>
    <row r="99" ht="15.75" customHeight="1">
      <c r="A99" s="51"/>
    </row>
    <row r="100" ht="15.75" customHeight="1">
      <c r="A100" s="51"/>
    </row>
    <row r="101" ht="15.75" customHeight="1">
      <c r="A101" s="51"/>
    </row>
    <row r="102" ht="15.75" customHeight="1">
      <c r="A102" s="51"/>
    </row>
    <row r="103" ht="15.75" customHeight="1">
      <c r="A103" s="51"/>
    </row>
    <row r="104" ht="15.75" customHeight="1">
      <c r="A104" s="51"/>
    </row>
    <row r="105" ht="15.75" customHeight="1">
      <c r="A105" s="51"/>
    </row>
    <row r="106" ht="15.75" customHeight="1">
      <c r="A106" s="51"/>
    </row>
    <row r="107" ht="15.75" customHeight="1">
      <c r="A107" s="51"/>
    </row>
    <row r="108" ht="15.75" customHeight="1">
      <c r="A108" s="51"/>
    </row>
    <row r="109" ht="15.75" customHeight="1">
      <c r="A109" s="8"/>
    </row>
    <row r="110" ht="15.75" customHeight="1">
      <c r="A110" s="8"/>
    </row>
    <row r="111" ht="15.75" customHeight="1">
      <c r="A111" s="8"/>
    </row>
    <row r="112" ht="15.75" customHeight="1">
      <c r="A112" s="8"/>
    </row>
    <row r="113" ht="15.75" customHeight="1">
      <c r="A113" s="8"/>
    </row>
    <row r="114" ht="15.75" customHeight="1">
      <c r="A114" s="8"/>
    </row>
    <row r="115" ht="15.75" customHeight="1">
      <c r="A115" s="8"/>
    </row>
    <row r="116" ht="15.75" customHeight="1">
      <c r="A116" s="8"/>
    </row>
    <row r="117" ht="15.75" customHeight="1">
      <c r="A117" s="8"/>
    </row>
    <row r="118" ht="15.75" customHeight="1">
      <c r="A118" s="8"/>
    </row>
    <row r="119" ht="15.75" customHeight="1">
      <c r="A119" s="8"/>
    </row>
    <row r="120" ht="15.75" customHeight="1">
      <c r="A120" s="8"/>
    </row>
    <row r="121" ht="15.75" customHeight="1">
      <c r="A121" s="8"/>
    </row>
    <row r="122" ht="15.75" customHeight="1">
      <c r="A122" s="8"/>
    </row>
    <row r="123" ht="15.75" customHeight="1">
      <c r="A123" s="8"/>
    </row>
    <row r="124" ht="15.75" customHeight="1">
      <c r="A124" s="8"/>
    </row>
    <row r="125" ht="15.75" customHeight="1">
      <c r="A125" s="8"/>
    </row>
    <row r="126" ht="15.75" customHeight="1">
      <c r="A126" s="8"/>
    </row>
    <row r="127" ht="15.75" customHeight="1">
      <c r="A127" s="8"/>
    </row>
    <row r="128" ht="15.75" customHeight="1">
      <c r="A128" s="8"/>
    </row>
    <row r="129" ht="15.75" customHeight="1">
      <c r="A129" s="8"/>
    </row>
    <row r="130" ht="15.75" customHeight="1">
      <c r="A130" s="8"/>
    </row>
    <row r="131" ht="15.75" customHeight="1">
      <c r="A131" s="8"/>
    </row>
    <row r="132" ht="15.75" customHeight="1">
      <c r="A132" s="8"/>
    </row>
    <row r="133" ht="15.75" customHeight="1">
      <c r="A133" s="8"/>
    </row>
    <row r="134" ht="15.75" customHeight="1">
      <c r="A134" s="8"/>
    </row>
    <row r="135" ht="15.75" customHeight="1">
      <c r="A135" s="8"/>
    </row>
    <row r="136" ht="15.75" customHeight="1">
      <c r="A136" s="8"/>
    </row>
    <row r="137" ht="15.75" customHeight="1">
      <c r="A137" s="8"/>
    </row>
    <row r="138" ht="15.75" customHeight="1">
      <c r="A138" s="8"/>
    </row>
    <row r="139" ht="15.75" customHeight="1">
      <c r="A139" s="8"/>
    </row>
    <row r="140" ht="15.75" customHeight="1">
      <c r="A140" s="8"/>
    </row>
    <row r="141" ht="15.75" customHeight="1">
      <c r="A141" s="8"/>
    </row>
    <row r="142" ht="15.75" customHeight="1">
      <c r="A142" s="8"/>
    </row>
    <row r="143" ht="15.75" customHeight="1">
      <c r="A143" s="8"/>
    </row>
    <row r="144" ht="15.75" customHeight="1">
      <c r="A144" s="8"/>
    </row>
    <row r="145" ht="15.75" customHeight="1">
      <c r="A145" s="8"/>
    </row>
    <row r="146" ht="15.75" customHeight="1">
      <c r="A146" s="8"/>
    </row>
    <row r="147" ht="15.75" customHeight="1">
      <c r="A147" s="8"/>
    </row>
    <row r="148" ht="15.75" customHeight="1">
      <c r="A148" s="8"/>
    </row>
    <row r="149" ht="15.75" customHeight="1">
      <c r="A149" s="8"/>
    </row>
    <row r="150" ht="15.75" customHeight="1">
      <c r="A150" s="8"/>
    </row>
    <row r="151" ht="15.75" customHeight="1">
      <c r="A151" s="8"/>
    </row>
    <row r="152" ht="15.75" customHeight="1">
      <c r="A152" s="8"/>
    </row>
    <row r="153" ht="15.75" customHeight="1">
      <c r="A153" s="8"/>
    </row>
    <row r="154" ht="15.75" customHeight="1">
      <c r="A154" s="8"/>
    </row>
    <row r="155" ht="15.75" customHeight="1">
      <c r="A155" s="8"/>
    </row>
    <row r="156" ht="15.75" customHeight="1">
      <c r="A156" s="8"/>
    </row>
    <row r="157" ht="15.75" customHeight="1">
      <c r="A157" s="8"/>
    </row>
    <row r="158" ht="15.75" customHeight="1">
      <c r="A158" s="8"/>
    </row>
    <row r="159" ht="15.75" customHeight="1">
      <c r="A159" s="8"/>
    </row>
    <row r="160" ht="15.75" customHeight="1">
      <c r="A160" s="8"/>
    </row>
    <row r="161" ht="15.75" customHeight="1">
      <c r="A161" s="8"/>
    </row>
    <row r="162" ht="15.75" customHeight="1">
      <c r="A162" s="8"/>
    </row>
    <row r="163" ht="15.75" customHeight="1">
      <c r="A163" s="8"/>
    </row>
    <row r="164" ht="15.75" customHeight="1">
      <c r="A164" s="8"/>
    </row>
    <row r="165" ht="15.75" customHeight="1">
      <c r="A165" s="8"/>
    </row>
    <row r="166" ht="15.75" customHeight="1">
      <c r="A166" s="8"/>
    </row>
    <row r="167" ht="15.75" customHeight="1">
      <c r="A167" s="8"/>
    </row>
    <row r="168" ht="15.75" customHeight="1">
      <c r="A168" s="8"/>
    </row>
    <row r="169" ht="15.75" customHeight="1">
      <c r="A169" s="8"/>
    </row>
    <row r="170" ht="15.75" customHeight="1">
      <c r="A170" s="8"/>
    </row>
    <row r="171" ht="15.75" customHeight="1">
      <c r="A171" s="8"/>
    </row>
    <row r="172" ht="15.75" customHeight="1">
      <c r="A172" s="8"/>
    </row>
    <row r="173" ht="15.75" customHeight="1">
      <c r="A173" s="8"/>
    </row>
    <row r="174" ht="15.75" customHeight="1">
      <c r="A174" s="8"/>
    </row>
    <row r="175" ht="15.75" customHeight="1">
      <c r="A175" s="8"/>
    </row>
    <row r="176" ht="15.75" customHeight="1">
      <c r="A176" s="8"/>
    </row>
    <row r="177" ht="15.75" customHeight="1">
      <c r="A177" s="8"/>
    </row>
    <row r="178" ht="15.75" customHeight="1">
      <c r="A178" s="8"/>
    </row>
    <row r="179" ht="15.75" customHeight="1">
      <c r="A179" s="8"/>
    </row>
    <row r="180" ht="15.75" customHeight="1">
      <c r="A180" s="8"/>
    </row>
    <row r="181" ht="15.75" customHeight="1">
      <c r="A181" s="8"/>
    </row>
    <row r="182" ht="15.75" customHeight="1">
      <c r="A182" s="8"/>
    </row>
    <row r="183" ht="15.75" customHeight="1">
      <c r="A183" s="8"/>
    </row>
    <row r="184" ht="15.75" customHeight="1">
      <c r="A184" s="8"/>
    </row>
    <row r="185" ht="15.75" customHeight="1">
      <c r="A185" s="8"/>
    </row>
    <row r="186" ht="15.75" customHeight="1">
      <c r="A186" s="8"/>
    </row>
    <row r="187" ht="15.75" customHeight="1">
      <c r="A187" s="8"/>
    </row>
    <row r="188" ht="15.75" customHeight="1">
      <c r="A188" s="8"/>
    </row>
    <row r="189" ht="15.75" customHeight="1">
      <c r="A189" s="8"/>
    </row>
    <row r="190" ht="15.75" customHeight="1">
      <c r="A190" s="8"/>
    </row>
    <row r="191" ht="15.75" customHeight="1">
      <c r="A191" s="8"/>
    </row>
    <row r="192" ht="15.75" customHeight="1">
      <c r="A192" s="8"/>
    </row>
    <row r="193" ht="15.75" customHeight="1">
      <c r="A193" s="8"/>
    </row>
    <row r="194" ht="15.75" customHeight="1">
      <c r="A194" s="8"/>
    </row>
    <row r="195" ht="15.75" customHeight="1">
      <c r="A195" s="8"/>
    </row>
    <row r="196" ht="15.75" customHeight="1">
      <c r="A196" s="8"/>
    </row>
    <row r="197" ht="15.75" customHeight="1">
      <c r="A197" s="8"/>
    </row>
    <row r="198" ht="15.75" customHeight="1">
      <c r="A198" s="8"/>
    </row>
    <row r="199" ht="15.75" customHeight="1">
      <c r="A199" s="8"/>
    </row>
    <row r="200" ht="15.75" customHeight="1">
      <c r="A200" s="8"/>
    </row>
    <row r="201" ht="15.75" customHeight="1">
      <c r="A201" s="8"/>
    </row>
    <row r="202" ht="15.75" customHeight="1">
      <c r="A202" s="8"/>
    </row>
    <row r="203" ht="15.75" customHeight="1">
      <c r="A203" s="8"/>
    </row>
    <row r="204" ht="15.75" customHeight="1">
      <c r="A204" s="8"/>
    </row>
    <row r="205" ht="15.75" customHeight="1">
      <c r="A205" s="8"/>
    </row>
    <row r="206" ht="15.75" customHeight="1">
      <c r="A206" s="8"/>
    </row>
    <row r="207" ht="15.75" customHeight="1">
      <c r="A207" s="8"/>
    </row>
    <row r="208" ht="15.75" customHeight="1">
      <c r="A208" s="8"/>
    </row>
    <row r="209" ht="15.75" customHeight="1">
      <c r="A209" s="8"/>
    </row>
    <row r="210" ht="15.75" customHeight="1">
      <c r="A210" s="8"/>
    </row>
    <row r="211" ht="15.75" customHeight="1">
      <c r="A211" s="8"/>
    </row>
    <row r="212" ht="15.75" customHeight="1">
      <c r="A212" s="8"/>
    </row>
    <row r="213" ht="15.75" customHeight="1">
      <c r="A213" s="8"/>
    </row>
    <row r="214" ht="15.75" customHeight="1">
      <c r="A214" s="8"/>
    </row>
    <row r="215" ht="15.75" customHeight="1">
      <c r="A215" s="8"/>
    </row>
    <row r="216" ht="15.75" customHeight="1">
      <c r="A216" s="8"/>
    </row>
    <row r="217" ht="15.75" customHeight="1">
      <c r="A217" s="8"/>
    </row>
    <row r="218" ht="15.75" customHeight="1">
      <c r="A218" s="8"/>
    </row>
    <row r="219" ht="15.75" customHeight="1">
      <c r="A219" s="8"/>
    </row>
    <row r="220" ht="15.75" customHeight="1">
      <c r="A220" s="8"/>
    </row>
    <row r="221" ht="15.75" customHeight="1">
      <c r="A221" s="8"/>
    </row>
    <row r="222" ht="15.75" customHeight="1">
      <c r="A222" s="8"/>
    </row>
    <row r="223" ht="15.75" customHeight="1">
      <c r="A223" s="8"/>
    </row>
    <row r="224" ht="15.75" customHeight="1">
      <c r="A224" s="8"/>
    </row>
    <row r="225" ht="15.75" customHeight="1">
      <c r="A225" s="8"/>
    </row>
    <row r="226" ht="15.75" customHeight="1">
      <c r="A226" s="8"/>
    </row>
    <row r="227" ht="15.75" customHeight="1">
      <c r="A227" s="8"/>
    </row>
    <row r="228" ht="15.75" customHeight="1">
      <c r="A228" s="8"/>
    </row>
    <row r="229" ht="15.75" customHeight="1">
      <c r="A229" s="8"/>
    </row>
    <row r="230" ht="15.75" customHeight="1">
      <c r="A230" s="8"/>
    </row>
    <row r="231" ht="15.75" customHeight="1">
      <c r="A231" s="8"/>
    </row>
    <row r="232" ht="15.75" customHeight="1">
      <c r="A232" s="8"/>
    </row>
    <row r="233" ht="15.75" customHeight="1">
      <c r="A233" s="8"/>
    </row>
    <row r="234" ht="15.75" customHeight="1">
      <c r="A234" s="8"/>
    </row>
    <row r="235" ht="15.75" customHeight="1">
      <c r="A235" s="8"/>
    </row>
    <row r="236" ht="15.75" customHeight="1">
      <c r="A236" s="8"/>
    </row>
    <row r="237" ht="15.75" customHeight="1">
      <c r="A237" s="8"/>
    </row>
    <row r="238" ht="15.75" customHeight="1">
      <c r="A238" s="8"/>
    </row>
    <row r="239" ht="15.75" customHeight="1">
      <c r="A239" s="8"/>
    </row>
    <row r="240" ht="15.75" customHeight="1">
      <c r="A240" s="8"/>
    </row>
    <row r="241" ht="15.75" customHeight="1">
      <c r="A241" s="8"/>
    </row>
    <row r="242" ht="15.75" customHeight="1">
      <c r="A242" s="8"/>
    </row>
    <row r="243" ht="15.75" customHeight="1">
      <c r="A243" s="8"/>
    </row>
    <row r="244" ht="15.75" customHeight="1">
      <c r="A244" s="8"/>
    </row>
    <row r="245" ht="15.75" customHeight="1">
      <c r="A245" s="8"/>
    </row>
    <row r="246" ht="15.75" customHeight="1">
      <c r="A246" s="8"/>
    </row>
    <row r="247" ht="15.75" customHeight="1">
      <c r="A247" s="8"/>
    </row>
    <row r="248" ht="15.75" customHeight="1">
      <c r="A248" s="8"/>
    </row>
    <row r="249" ht="15.75" customHeight="1">
      <c r="A249" s="8"/>
    </row>
    <row r="250" ht="15.75" customHeight="1">
      <c r="A250" s="8"/>
    </row>
    <row r="251" ht="15.75" customHeight="1">
      <c r="A251" s="8"/>
    </row>
    <row r="252" ht="15.75" customHeight="1">
      <c r="A252" s="8"/>
    </row>
    <row r="253" ht="15.75" customHeight="1">
      <c r="A253" s="8"/>
    </row>
    <row r="254" ht="15.75" customHeight="1">
      <c r="A254" s="8"/>
    </row>
    <row r="255" ht="15.75" customHeight="1">
      <c r="A255" s="8"/>
    </row>
    <row r="256" ht="15.75" customHeight="1">
      <c r="A256" s="8"/>
    </row>
    <row r="257" ht="15.75" customHeight="1">
      <c r="A257" s="8"/>
    </row>
    <row r="258" ht="15.75" customHeight="1">
      <c r="A258" s="8"/>
    </row>
    <row r="259" ht="15.75" customHeight="1">
      <c r="A259" s="8"/>
    </row>
    <row r="260" ht="15.75" customHeight="1">
      <c r="A260" s="8"/>
    </row>
    <row r="261" ht="15.75" customHeight="1">
      <c r="A261" s="8"/>
    </row>
    <row r="262" ht="15.75" customHeight="1">
      <c r="A262" s="8"/>
    </row>
    <row r="263" ht="15.75" customHeight="1">
      <c r="A263" s="8"/>
    </row>
    <row r="264" ht="15.75" customHeight="1">
      <c r="A264" s="8"/>
    </row>
    <row r="265" ht="15.75" customHeight="1">
      <c r="A265" s="8"/>
    </row>
    <row r="266" ht="15.75" customHeight="1">
      <c r="A266" s="8"/>
    </row>
    <row r="267" ht="15.75" customHeight="1">
      <c r="A267" s="8"/>
    </row>
    <row r="268" ht="15.75" customHeight="1">
      <c r="A268" s="8"/>
    </row>
    <row r="269" ht="15.75" customHeight="1">
      <c r="A269" s="8"/>
    </row>
    <row r="270" ht="15.75" customHeight="1">
      <c r="A270" s="8"/>
    </row>
    <row r="271" ht="15.75" customHeight="1">
      <c r="A271" s="8"/>
    </row>
    <row r="272" ht="15.75" customHeight="1">
      <c r="A272" s="8"/>
    </row>
    <row r="273" ht="15.75" customHeight="1">
      <c r="A273" s="8"/>
    </row>
    <row r="274" ht="15.75" customHeight="1">
      <c r="A274" s="8"/>
    </row>
    <row r="275" ht="15.75" customHeight="1">
      <c r="A275" s="8"/>
    </row>
    <row r="276" ht="15.75" customHeight="1">
      <c r="A276" s="8"/>
    </row>
    <row r="277" ht="15.75" customHeight="1">
      <c r="A277" s="8"/>
    </row>
    <row r="278" ht="15.75" customHeight="1">
      <c r="A278" s="8"/>
    </row>
    <row r="279" ht="15.75" customHeight="1">
      <c r="A279" s="8"/>
    </row>
    <row r="280" ht="15.75" customHeight="1">
      <c r="A280" s="8"/>
    </row>
    <row r="281" ht="15.75" customHeight="1">
      <c r="A281" s="8"/>
    </row>
    <row r="282" ht="15.75" customHeight="1">
      <c r="A282" s="8"/>
    </row>
    <row r="283" ht="15.75" customHeight="1">
      <c r="A283" s="8"/>
    </row>
    <row r="284" ht="15.75" customHeight="1">
      <c r="A284" s="8"/>
    </row>
    <row r="285" ht="15.75" customHeight="1">
      <c r="A285" s="8"/>
    </row>
    <row r="286" ht="15.75" customHeight="1">
      <c r="A286" s="8"/>
    </row>
    <row r="287" ht="15.75" customHeight="1">
      <c r="A287" s="8"/>
    </row>
    <row r="288" ht="15.75" customHeight="1">
      <c r="A288" s="8"/>
    </row>
    <row r="289" ht="15.75" customHeight="1">
      <c r="A289" s="8"/>
    </row>
    <row r="290" ht="15.75" customHeight="1">
      <c r="A290" s="8"/>
    </row>
    <row r="291" ht="15.75" customHeight="1">
      <c r="A291" s="8"/>
    </row>
    <row r="292" ht="15.75" customHeight="1">
      <c r="A292" s="8"/>
    </row>
    <row r="293" ht="15.75" customHeight="1">
      <c r="A293" s="8"/>
    </row>
    <row r="294" ht="15.75" customHeight="1">
      <c r="A294" s="8"/>
    </row>
    <row r="295" ht="15.75" customHeight="1">
      <c r="A295" s="8"/>
    </row>
    <row r="296" ht="15.75" customHeight="1">
      <c r="A296" s="8"/>
    </row>
    <row r="297" ht="15.75" customHeight="1">
      <c r="A297" s="8"/>
    </row>
    <row r="298" ht="15.75" customHeight="1">
      <c r="A298" s="8"/>
    </row>
    <row r="299" ht="15.75" customHeight="1">
      <c r="A299" s="8"/>
    </row>
    <row r="300" ht="15.75" customHeight="1">
      <c r="A300" s="8"/>
    </row>
    <row r="301" ht="15.75" customHeight="1">
      <c r="A301" s="8"/>
    </row>
    <row r="302" ht="15.75" customHeight="1">
      <c r="A302" s="8"/>
    </row>
    <row r="303" ht="15.75" customHeight="1">
      <c r="A303" s="8"/>
    </row>
    <row r="304" ht="15.75" customHeight="1">
      <c r="A304" s="8"/>
    </row>
    <row r="305" ht="15.75" customHeight="1">
      <c r="A305" s="8"/>
    </row>
    <row r="306" ht="15.75" customHeight="1">
      <c r="A306" s="8"/>
    </row>
    <row r="307" ht="15.75" customHeight="1">
      <c r="A307" s="8"/>
    </row>
    <row r="308" ht="15.75" customHeight="1">
      <c r="A308" s="8"/>
    </row>
    <row r="309" ht="15.75" customHeight="1">
      <c r="A309" s="8"/>
    </row>
    <row r="310" ht="15.75" customHeight="1">
      <c r="A310" s="8"/>
    </row>
    <row r="311" ht="15.75" customHeight="1">
      <c r="A311" s="8"/>
    </row>
    <row r="312" ht="15.75" customHeight="1">
      <c r="A312" s="8"/>
    </row>
    <row r="313" ht="15.75" customHeight="1">
      <c r="A313" s="8"/>
    </row>
    <row r="314" ht="15.75" customHeight="1">
      <c r="A314" s="8"/>
    </row>
    <row r="315" ht="15.75" customHeight="1">
      <c r="A315" s="8"/>
    </row>
    <row r="316" ht="15.75" customHeight="1">
      <c r="A316" s="8"/>
    </row>
    <row r="317" ht="15.75" customHeight="1">
      <c r="A317" s="8"/>
    </row>
    <row r="318" ht="15.75" customHeight="1">
      <c r="A318" s="8"/>
    </row>
    <row r="319" ht="15.75" customHeight="1">
      <c r="A319" s="8"/>
    </row>
    <row r="320" ht="15.75" customHeight="1">
      <c r="A320" s="8"/>
    </row>
    <row r="321" ht="15.75" customHeight="1">
      <c r="A321" s="8"/>
    </row>
    <row r="322" ht="15.75" customHeight="1">
      <c r="A322" s="8"/>
    </row>
    <row r="323" ht="15.75" customHeight="1">
      <c r="A323" s="8"/>
    </row>
    <row r="324" ht="15.75" customHeight="1">
      <c r="A324" s="8"/>
    </row>
    <row r="325" ht="15.75" customHeight="1">
      <c r="A325" s="8"/>
    </row>
    <row r="326" ht="15.75" customHeight="1">
      <c r="A326" s="8"/>
    </row>
    <row r="327" ht="15.75" customHeight="1">
      <c r="A327" s="8"/>
    </row>
    <row r="328" ht="15.75" customHeight="1">
      <c r="A328" s="8"/>
    </row>
    <row r="329" ht="15.75" customHeight="1">
      <c r="A329" s="8"/>
    </row>
    <row r="330" ht="15.75" customHeight="1">
      <c r="A330" s="8"/>
    </row>
    <row r="331" ht="15.75" customHeight="1">
      <c r="A331" s="8"/>
    </row>
    <row r="332" ht="15.75" customHeight="1">
      <c r="A332" s="8"/>
    </row>
    <row r="333" ht="15.75" customHeight="1">
      <c r="A333" s="8"/>
    </row>
    <row r="334" ht="15.75" customHeight="1">
      <c r="A334" s="8"/>
    </row>
    <row r="335" ht="15.75" customHeight="1">
      <c r="A335" s="8"/>
    </row>
    <row r="336" ht="15.75" customHeight="1">
      <c r="A336" s="8"/>
    </row>
    <row r="337" ht="15.75" customHeight="1">
      <c r="A337" s="8"/>
    </row>
    <row r="338" ht="15.75" customHeight="1">
      <c r="A338" s="8"/>
    </row>
    <row r="339" ht="15.75" customHeight="1">
      <c r="A339" s="8"/>
    </row>
    <row r="340" ht="15.75" customHeight="1">
      <c r="A340" s="8"/>
    </row>
    <row r="341" ht="15.75" customHeight="1">
      <c r="A341" s="8"/>
    </row>
    <row r="342" ht="15.75" customHeight="1">
      <c r="A342" s="8"/>
    </row>
    <row r="343" ht="15.75" customHeight="1">
      <c r="A343" s="8"/>
    </row>
    <row r="344" ht="15.75" customHeight="1">
      <c r="A344" s="8"/>
    </row>
    <row r="345" ht="15.75" customHeight="1">
      <c r="A345" s="8"/>
    </row>
    <row r="346" ht="15.75" customHeight="1">
      <c r="A346" s="8"/>
    </row>
    <row r="347" ht="15.75" customHeight="1">
      <c r="A347" s="8"/>
    </row>
    <row r="348" ht="15.75" customHeight="1">
      <c r="A348" s="8"/>
    </row>
    <row r="349" ht="15.75" customHeight="1">
      <c r="A349" s="8"/>
    </row>
    <row r="350" ht="15.75" customHeight="1">
      <c r="A350" s="8"/>
    </row>
    <row r="351" ht="15.75" customHeight="1">
      <c r="A351" s="8"/>
    </row>
    <row r="352" ht="15.75" customHeight="1">
      <c r="A352" s="8"/>
    </row>
    <row r="353" ht="15.75" customHeight="1">
      <c r="A353" s="8"/>
    </row>
    <row r="354" ht="15.75" customHeight="1">
      <c r="A354" s="8"/>
    </row>
    <row r="355" ht="15.75" customHeight="1">
      <c r="A355" s="8"/>
    </row>
    <row r="356" ht="15.75" customHeight="1">
      <c r="A356" s="8"/>
    </row>
    <row r="357" ht="15.75" customHeight="1">
      <c r="A357" s="8"/>
    </row>
    <row r="358" ht="15.75" customHeight="1">
      <c r="A358" s="8"/>
    </row>
    <row r="359" ht="15.75" customHeight="1">
      <c r="A359" s="8"/>
    </row>
    <row r="360" ht="15.75" customHeight="1">
      <c r="A360" s="8"/>
    </row>
    <row r="361" ht="15.75" customHeight="1">
      <c r="A361" s="8"/>
    </row>
    <row r="362" ht="15.75" customHeight="1">
      <c r="A362" s="8"/>
    </row>
    <row r="363" ht="15.75" customHeight="1">
      <c r="A363" s="8"/>
    </row>
    <row r="364" ht="15.75" customHeight="1">
      <c r="A364" s="8"/>
    </row>
    <row r="365" ht="15.75" customHeight="1">
      <c r="A365" s="8"/>
    </row>
    <row r="366" ht="15.75" customHeight="1">
      <c r="A366" s="8"/>
    </row>
    <row r="367" ht="15.75" customHeight="1">
      <c r="A367" s="8"/>
    </row>
    <row r="368" ht="15.75" customHeight="1">
      <c r="A368" s="8"/>
    </row>
    <row r="369" ht="15.75" customHeight="1">
      <c r="A369" s="8"/>
    </row>
    <row r="370" ht="15.75" customHeight="1">
      <c r="A370" s="8"/>
    </row>
    <row r="371" ht="15.75" customHeight="1">
      <c r="A371" s="8"/>
    </row>
    <row r="372" ht="15.75" customHeight="1">
      <c r="A372" s="8"/>
    </row>
    <row r="373" ht="15.75" customHeight="1">
      <c r="A373" s="8"/>
    </row>
    <row r="374" ht="15.75" customHeight="1">
      <c r="A374" s="8"/>
    </row>
    <row r="375" ht="15.75" customHeight="1">
      <c r="A375" s="8"/>
    </row>
    <row r="376" ht="15.75" customHeight="1">
      <c r="A376" s="8"/>
    </row>
    <row r="377" ht="15.75" customHeight="1">
      <c r="A377" s="8"/>
    </row>
    <row r="378" ht="15.75" customHeight="1">
      <c r="A378" s="8"/>
    </row>
    <row r="379" ht="15.75" customHeight="1">
      <c r="A379" s="8"/>
    </row>
    <row r="380" ht="15.75" customHeight="1">
      <c r="A380" s="8"/>
    </row>
    <row r="381" ht="15.75" customHeight="1">
      <c r="A381" s="8"/>
    </row>
    <row r="382" ht="15.75" customHeight="1">
      <c r="A382" s="8"/>
    </row>
    <row r="383" ht="15.75" customHeight="1">
      <c r="A383" s="8"/>
    </row>
    <row r="384" ht="15.75" customHeight="1">
      <c r="A384" s="8"/>
    </row>
    <row r="385" ht="15.75" customHeight="1">
      <c r="A385" s="8"/>
    </row>
    <row r="386" ht="15.75" customHeight="1">
      <c r="A386" s="8"/>
    </row>
    <row r="387" ht="15.75" customHeight="1">
      <c r="A387" s="8"/>
    </row>
    <row r="388" ht="15.75" customHeight="1">
      <c r="A388" s="8"/>
    </row>
    <row r="389" ht="15.75" customHeight="1">
      <c r="A389" s="8"/>
    </row>
    <row r="390" ht="15.75" customHeight="1">
      <c r="A390" s="8"/>
    </row>
    <row r="391" ht="15.75" customHeight="1">
      <c r="A391" s="8"/>
    </row>
    <row r="392" ht="15.75" customHeight="1">
      <c r="A392" s="8"/>
    </row>
    <row r="393" ht="15.75" customHeight="1">
      <c r="A393" s="8"/>
    </row>
    <row r="394" ht="15.75" customHeight="1">
      <c r="A394" s="8"/>
    </row>
    <row r="395" ht="15.75" customHeight="1">
      <c r="A395" s="8"/>
    </row>
    <row r="396" ht="15.75" customHeight="1">
      <c r="A396" s="8"/>
    </row>
    <row r="397" ht="15.75" customHeight="1">
      <c r="A397" s="8"/>
    </row>
    <row r="398" ht="15.75" customHeight="1">
      <c r="A398" s="8"/>
    </row>
    <row r="399" ht="15.75" customHeight="1">
      <c r="A399" s="8"/>
    </row>
    <row r="400" ht="15.75" customHeight="1">
      <c r="A400" s="8"/>
    </row>
    <row r="401" ht="15.75" customHeight="1">
      <c r="A401" s="8"/>
    </row>
    <row r="402" ht="15.75" customHeight="1">
      <c r="A402" s="8"/>
    </row>
    <row r="403" ht="15.75" customHeight="1">
      <c r="A403" s="8"/>
    </row>
    <row r="404" ht="15.75" customHeight="1">
      <c r="A404" s="8"/>
    </row>
    <row r="405" ht="15.75" customHeight="1">
      <c r="A405" s="8"/>
    </row>
    <row r="406" ht="15.75" customHeight="1">
      <c r="A406" s="8"/>
    </row>
    <row r="407" ht="15.75" customHeight="1">
      <c r="A407" s="8"/>
    </row>
    <row r="408" ht="15.75" customHeight="1">
      <c r="A408" s="8"/>
    </row>
    <row r="409" ht="15.75" customHeight="1">
      <c r="A409" s="8"/>
    </row>
    <row r="410" ht="15.75" customHeight="1">
      <c r="A410" s="8"/>
    </row>
    <row r="411" ht="15.75" customHeight="1">
      <c r="A411" s="8"/>
    </row>
    <row r="412" ht="15.75" customHeight="1">
      <c r="A412" s="8"/>
    </row>
    <row r="413" ht="15.75" customHeight="1">
      <c r="A413" s="8"/>
    </row>
    <row r="414" ht="15.75" customHeight="1">
      <c r="A414" s="8"/>
    </row>
    <row r="415" ht="15.75" customHeight="1">
      <c r="A415" s="8"/>
    </row>
    <row r="416" ht="15.75" customHeight="1">
      <c r="A416" s="8"/>
    </row>
    <row r="417" ht="15.75" customHeight="1">
      <c r="A417" s="8"/>
    </row>
    <row r="418" ht="15.75" customHeight="1">
      <c r="A418" s="8"/>
    </row>
    <row r="419" ht="15.75" customHeight="1">
      <c r="A419" s="8"/>
    </row>
    <row r="420" ht="15.75" customHeight="1">
      <c r="A420" s="8"/>
    </row>
    <row r="421" ht="15.75" customHeight="1">
      <c r="A421" s="8"/>
    </row>
    <row r="422" ht="15.75" customHeight="1">
      <c r="A422" s="8"/>
    </row>
    <row r="423" ht="15.75" customHeight="1">
      <c r="A423" s="8"/>
    </row>
    <row r="424" ht="15.75" customHeight="1">
      <c r="A424" s="8"/>
    </row>
    <row r="425" ht="15.75" customHeight="1">
      <c r="A425" s="8"/>
    </row>
    <row r="426" ht="15.75" customHeight="1">
      <c r="A426" s="8"/>
    </row>
    <row r="427" ht="15.75" customHeight="1">
      <c r="A427" s="8"/>
    </row>
    <row r="428" ht="15.75" customHeight="1">
      <c r="A428" s="8"/>
    </row>
    <row r="429" ht="15.75" customHeight="1">
      <c r="A429" s="8"/>
    </row>
    <row r="430" ht="15.75" customHeight="1">
      <c r="A430" s="8"/>
    </row>
    <row r="431" ht="15.75" customHeight="1">
      <c r="A431" s="8"/>
    </row>
    <row r="432" ht="15.75" customHeight="1">
      <c r="A432" s="8"/>
    </row>
    <row r="433" ht="15.75" customHeight="1">
      <c r="A433" s="8"/>
    </row>
    <row r="434" ht="15.75" customHeight="1">
      <c r="A434" s="8"/>
    </row>
    <row r="435" ht="15.75" customHeight="1">
      <c r="A435" s="8"/>
    </row>
    <row r="436" ht="15.75" customHeight="1">
      <c r="A436" s="8"/>
    </row>
    <row r="437" ht="15.75" customHeight="1">
      <c r="A437" s="8"/>
    </row>
    <row r="438" ht="15.75" customHeight="1">
      <c r="A438" s="8"/>
    </row>
    <row r="439" ht="15.75" customHeight="1">
      <c r="A439" s="8"/>
    </row>
    <row r="440" ht="15.75" customHeight="1">
      <c r="A440" s="8"/>
    </row>
    <row r="441" ht="15.75" customHeight="1">
      <c r="A441" s="8"/>
    </row>
    <row r="442" ht="15.75" customHeight="1">
      <c r="A442" s="8"/>
    </row>
    <row r="443" ht="15.75" customHeight="1">
      <c r="A443" s="8"/>
    </row>
    <row r="444" ht="15.75" customHeight="1">
      <c r="A444" s="8"/>
    </row>
    <row r="445" ht="15.75" customHeight="1">
      <c r="A445" s="8"/>
    </row>
    <row r="446" ht="15.75" customHeight="1">
      <c r="A446" s="8"/>
    </row>
    <row r="447" ht="15.75" customHeight="1">
      <c r="A447" s="8"/>
    </row>
    <row r="448" ht="15.75" customHeight="1">
      <c r="A448" s="8"/>
    </row>
    <row r="449" ht="15.75" customHeight="1">
      <c r="A449" s="8"/>
    </row>
    <row r="450" ht="15.75" customHeight="1">
      <c r="A450" s="8"/>
    </row>
    <row r="451" ht="15.75" customHeight="1">
      <c r="A451" s="8"/>
    </row>
    <row r="452" ht="15.75" customHeight="1">
      <c r="A452" s="8"/>
    </row>
    <row r="453" ht="15.75" customHeight="1">
      <c r="A453" s="8"/>
    </row>
    <row r="454" ht="15.75" customHeight="1">
      <c r="A454" s="8"/>
    </row>
    <row r="455" ht="15.75" customHeight="1">
      <c r="A455" s="8"/>
    </row>
    <row r="456" ht="15.75" customHeight="1">
      <c r="A456" s="8"/>
    </row>
    <row r="457" ht="15.75" customHeight="1">
      <c r="A457" s="8"/>
    </row>
    <row r="458" ht="15.75" customHeight="1">
      <c r="A458" s="8"/>
    </row>
    <row r="459" ht="15.75" customHeight="1">
      <c r="A459" s="8"/>
    </row>
    <row r="460" ht="15.75" customHeight="1">
      <c r="A460" s="8"/>
    </row>
    <row r="461" ht="15.75" customHeight="1">
      <c r="A461" s="8"/>
    </row>
    <row r="462" ht="15.75" customHeight="1">
      <c r="A462" s="8"/>
    </row>
    <row r="463" ht="15.75" customHeight="1">
      <c r="A463" s="8"/>
    </row>
    <row r="464" ht="15.75" customHeight="1">
      <c r="A464" s="8"/>
    </row>
    <row r="465" ht="15.75" customHeight="1">
      <c r="A465" s="8"/>
    </row>
    <row r="466" ht="15.75" customHeight="1">
      <c r="A466" s="8"/>
    </row>
    <row r="467" ht="15.75" customHeight="1">
      <c r="A467" s="8"/>
    </row>
    <row r="468" ht="15.75" customHeight="1">
      <c r="A468" s="8"/>
    </row>
    <row r="469" ht="15.75" customHeight="1">
      <c r="A469" s="8"/>
    </row>
    <row r="470" ht="15.75" customHeight="1">
      <c r="A470" s="8"/>
    </row>
    <row r="471" ht="15.75" customHeight="1">
      <c r="A471" s="8"/>
    </row>
    <row r="472" ht="15.75" customHeight="1">
      <c r="A472" s="8"/>
    </row>
    <row r="473" ht="15.75" customHeight="1">
      <c r="A473" s="8"/>
    </row>
    <row r="474" ht="15.75" customHeight="1">
      <c r="A474" s="8"/>
    </row>
    <row r="475" ht="15.75" customHeight="1">
      <c r="A475" s="8"/>
    </row>
    <row r="476" ht="15.75" customHeight="1">
      <c r="A476" s="8"/>
    </row>
    <row r="477" ht="15.75" customHeight="1">
      <c r="A477" s="8"/>
    </row>
    <row r="478" ht="15.75" customHeight="1">
      <c r="A478" s="8"/>
    </row>
    <row r="479" ht="15.75" customHeight="1">
      <c r="A479" s="8"/>
    </row>
    <row r="480" ht="15.75" customHeight="1">
      <c r="A480" s="8"/>
    </row>
    <row r="481" ht="15.75" customHeight="1">
      <c r="A481" s="8"/>
    </row>
    <row r="482" ht="15.75" customHeight="1">
      <c r="A482" s="8"/>
    </row>
    <row r="483" ht="15.75" customHeight="1">
      <c r="A483" s="8"/>
    </row>
    <row r="484" ht="15.75" customHeight="1">
      <c r="A484" s="8"/>
    </row>
    <row r="485" ht="15.75" customHeight="1">
      <c r="A485" s="8"/>
    </row>
    <row r="486" ht="15.75" customHeight="1">
      <c r="A486" s="8"/>
    </row>
    <row r="487" ht="15.75" customHeight="1">
      <c r="A487" s="8"/>
    </row>
    <row r="488" ht="15.75" customHeight="1">
      <c r="A488" s="8"/>
    </row>
    <row r="489" ht="15.75" customHeight="1">
      <c r="A489" s="8"/>
    </row>
    <row r="490" ht="15.75" customHeight="1">
      <c r="A490" s="8"/>
    </row>
    <row r="491" ht="15.75" customHeight="1">
      <c r="A491" s="8"/>
    </row>
    <row r="492" ht="15.75" customHeight="1">
      <c r="A492" s="8"/>
    </row>
    <row r="493" ht="15.75" customHeight="1">
      <c r="A493" s="8"/>
    </row>
    <row r="494" ht="15.75" customHeight="1">
      <c r="A494" s="8"/>
    </row>
    <row r="495" ht="15.75" customHeight="1">
      <c r="A495" s="8"/>
    </row>
    <row r="496" ht="15.75" customHeight="1">
      <c r="A496" s="8"/>
    </row>
    <row r="497" ht="15.75" customHeight="1">
      <c r="A497" s="8"/>
    </row>
    <row r="498" ht="15.75" customHeight="1">
      <c r="A498" s="8"/>
    </row>
    <row r="499" ht="15.75" customHeight="1">
      <c r="A499" s="8"/>
    </row>
    <row r="500" ht="15.75" customHeight="1">
      <c r="A500" s="8"/>
    </row>
    <row r="501" ht="15.75" customHeight="1">
      <c r="A501" s="8"/>
    </row>
    <row r="502" ht="15.75" customHeight="1">
      <c r="A502" s="8"/>
    </row>
    <row r="503" ht="15.75" customHeight="1">
      <c r="A503" s="8"/>
    </row>
    <row r="504" ht="15.75" customHeight="1">
      <c r="A504" s="8"/>
    </row>
    <row r="505" ht="15.75" customHeight="1">
      <c r="A505" s="8"/>
    </row>
    <row r="506" ht="15.75" customHeight="1">
      <c r="A506" s="8"/>
    </row>
    <row r="507" ht="15.75" customHeight="1">
      <c r="A507" s="8"/>
    </row>
    <row r="508" ht="15.75" customHeight="1">
      <c r="A508" s="8"/>
    </row>
    <row r="509" ht="15.75" customHeight="1">
      <c r="A509" s="8"/>
    </row>
    <row r="510" ht="15.75" customHeight="1">
      <c r="A510" s="8"/>
    </row>
    <row r="511" ht="15.75" customHeight="1">
      <c r="A511" s="8"/>
    </row>
    <row r="512" ht="15.75" customHeight="1">
      <c r="A512" s="8"/>
    </row>
    <row r="513" ht="15.75" customHeight="1">
      <c r="A513" s="8"/>
    </row>
    <row r="514" ht="15.75" customHeight="1">
      <c r="A514" s="8"/>
    </row>
    <row r="515" ht="15.75" customHeight="1">
      <c r="A515" s="8"/>
    </row>
    <row r="516" ht="15.75" customHeight="1">
      <c r="A516" s="8"/>
    </row>
    <row r="517" ht="15.75" customHeight="1">
      <c r="A517" s="8"/>
    </row>
    <row r="518" ht="15.75" customHeight="1">
      <c r="A518" s="8"/>
    </row>
    <row r="519" ht="15.75" customHeight="1">
      <c r="A519" s="8"/>
    </row>
    <row r="520" ht="15.75" customHeight="1">
      <c r="A520" s="8"/>
    </row>
    <row r="521" ht="15.75" customHeight="1">
      <c r="A521" s="8"/>
    </row>
    <row r="522" ht="15.75" customHeight="1">
      <c r="A522" s="8"/>
    </row>
    <row r="523" ht="15.75" customHeight="1">
      <c r="A523" s="8"/>
    </row>
    <row r="524" ht="15.75" customHeight="1">
      <c r="A524" s="8"/>
    </row>
    <row r="525" ht="15.75" customHeight="1">
      <c r="A525" s="8"/>
    </row>
    <row r="526" ht="15.75" customHeight="1">
      <c r="A526" s="8"/>
    </row>
    <row r="527" ht="15.75" customHeight="1">
      <c r="A527" s="8"/>
    </row>
    <row r="528" ht="15.75" customHeight="1">
      <c r="A528" s="8"/>
    </row>
    <row r="529" ht="15.75" customHeight="1">
      <c r="A529" s="8"/>
    </row>
    <row r="530" ht="15.75" customHeight="1">
      <c r="A530" s="8"/>
    </row>
    <row r="531" ht="15.75" customHeight="1">
      <c r="A531" s="8"/>
    </row>
    <row r="532" ht="15.75" customHeight="1">
      <c r="A532" s="8"/>
    </row>
    <row r="533" ht="15.75" customHeight="1">
      <c r="A533" s="8"/>
    </row>
    <row r="534" ht="15.75" customHeight="1">
      <c r="A534" s="8"/>
    </row>
    <row r="535" ht="15.75" customHeight="1">
      <c r="A535" s="8"/>
    </row>
    <row r="536" ht="15.75" customHeight="1">
      <c r="A536" s="8"/>
    </row>
    <row r="537" ht="15.75" customHeight="1">
      <c r="A537" s="8"/>
    </row>
    <row r="538" ht="15.75" customHeight="1">
      <c r="A538" s="8"/>
    </row>
    <row r="539" ht="15.75" customHeight="1">
      <c r="A539" s="8"/>
    </row>
    <row r="540" ht="15.75" customHeight="1">
      <c r="A540" s="8"/>
    </row>
    <row r="541" ht="15.75" customHeight="1">
      <c r="A541" s="8"/>
    </row>
    <row r="542" ht="15.75" customHeight="1">
      <c r="A542" s="8"/>
    </row>
    <row r="543" ht="15.75" customHeight="1">
      <c r="A543" s="8"/>
    </row>
    <row r="544" ht="15.75" customHeight="1">
      <c r="A544" s="8"/>
    </row>
    <row r="545" ht="15.75" customHeight="1">
      <c r="A545" s="8"/>
    </row>
    <row r="546" ht="15.75" customHeight="1">
      <c r="A546" s="8"/>
    </row>
    <row r="547" ht="15.75" customHeight="1">
      <c r="A547" s="8"/>
    </row>
    <row r="548" ht="15.75" customHeight="1">
      <c r="A548" s="8"/>
    </row>
    <row r="549" ht="15.75" customHeight="1">
      <c r="A549" s="8"/>
    </row>
    <row r="550" ht="15.75" customHeight="1">
      <c r="A550" s="8"/>
    </row>
    <row r="551" ht="15.75" customHeight="1">
      <c r="A551" s="8"/>
    </row>
    <row r="552" ht="15.75" customHeight="1">
      <c r="A552" s="8"/>
    </row>
    <row r="553" ht="15.75" customHeight="1">
      <c r="A553" s="8"/>
    </row>
    <row r="554" ht="15.75" customHeight="1">
      <c r="A554" s="8"/>
    </row>
    <row r="555" ht="15.75" customHeight="1">
      <c r="A555" s="8"/>
    </row>
    <row r="556" ht="15.75" customHeight="1">
      <c r="A556" s="8"/>
    </row>
    <row r="557" ht="15.75" customHeight="1">
      <c r="A557" s="8"/>
    </row>
    <row r="558" ht="15.75" customHeight="1">
      <c r="A558" s="8"/>
    </row>
    <row r="559" ht="15.75" customHeight="1">
      <c r="A559" s="8"/>
    </row>
    <row r="560" ht="15.75" customHeight="1">
      <c r="A560" s="8"/>
    </row>
    <row r="561" ht="15.75" customHeight="1">
      <c r="A561" s="8"/>
    </row>
    <row r="562" ht="15.75" customHeight="1">
      <c r="A562" s="8"/>
    </row>
    <row r="563" ht="15.75" customHeight="1">
      <c r="A563" s="8"/>
    </row>
    <row r="564" ht="15.75" customHeight="1">
      <c r="A564" s="8"/>
    </row>
    <row r="565" ht="15.75" customHeight="1">
      <c r="A565" s="8"/>
    </row>
    <row r="566" ht="15.75" customHeight="1">
      <c r="A566" s="8"/>
    </row>
    <row r="567" ht="15.75" customHeight="1">
      <c r="A567" s="8"/>
    </row>
    <row r="568" ht="15.75" customHeight="1">
      <c r="A568" s="8"/>
    </row>
    <row r="569" ht="15.75" customHeight="1">
      <c r="A569" s="8"/>
    </row>
    <row r="570" ht="15.75" customHeight="1">
      <c r="A570" s="8"/>
    </row>
    <row r="571" ht="15.75" customHeight="1">
      <c r="A571" s="8"/>
    </row>
    <row r="572" ht="15.75" customHeight="1">
      <c r="A572" s="8"/>
    </row>
    <row r="573" ht="15.75" customHeight="1">
      <c r="A573" s="8"/>
    </row>
    <row r="574" ht="15.75" customHeight="1">
      <c r="A574" s="8"/>
    </row>
    <row r="575" ht="15.75" customHeight="1">
      <c r="A575" s="8"/>
    </row>
    <row r="576" ht="15.75" customHeight="1">
      <c r="A576" s="8"/>
    </row>
    <row r="577" ht="15.75" customHeight="1">
      <c r="A577" s="8"/>
    </row>
    <row r="578" ht="15.75" customHeight="1">
      <c r="A578" s="8"/>
    </row>
    <row r="579" ht="15.75" customHeight="1">
      <c r="A579" s="8"/>
    </row>
    <row r="580" ht="15.75" customHeight="1">
      <c r="A580" s="8"/>
    </row>
    <row r="581" ht="15.75" customHeight="1">
      <c r="A581" s="8"/>
    </row>
    <row r="582" ht="15.75" customHeight="1">
      <c r="A582" s="8"/>
    </row>
    <row r="583" ht="15.75" customHeight="1">
      <c r="A583" s="8"/>
    </row>
    <row r="584" ht="15.75" customHeight="1">
      <c r="A584" s="8"/>
    </row>
    <row r="585" ht="15.75" customHeight="1">
      <c r="A585" s="8"/>
    </row>
    <row r="586" ht="15.75" customHeight="1">
      <c r="A586" s="8"/>
    </row>
    <row r="587" ht="15.75" customHeight="1">
      <c r="A587" s="8"/>
    </row>
    <row r="588" ht="15.75" customHeight="1">
      <c r="A588" s="8"/>
    </row>
    <row r="589" ht="15.75" customHeight="1">
      <c r="A589" s="8"/>
    </row>
    <row r="590" ht="15.75" customHeight="1">
      <c r="A590" s="8"/>
    </row>
    <row r="591" ht="15.75" customHeight="1">
      <c r="A591" s="8"/>
    </row>
    <row r="592" ht="15.75" customHeight="1">
      <c r="A592" s="8"/>
    </row>
    <row r="593" ht="15.75" customHeight="1">
      <c r="A593" s="8"/>
    </row>
    <row r="594" ht="15.75" customHeight="1">
      <c r="A594" s="8"/>
    </row>
    <row r="595" ht="15.75" customHeight="1">
      <c r="A595" s="8"/>
    </row>
    <row r="596" ht="15.75" customHeight="1">
      <c r="A596" s="8"/>
    </row>
    <row r="597" ht="15.75" customHeight="1">
      <c r="A597" s="8"/>
    </row>
    <row r="598" ht="15.75" customHeight="1">
      <c r="A598" s="8"/>
    </row>
    <row r="599" ht="15.75" customHeight="1">
      <c r="A599" s="8"/>
    </row>
    <row r="600" ht="15.75" customHeight="1">
      <c r="A600" s="8"/>
    </row>
    <row r="601" ht="15.75" customHeight="1">
      <c r="A601" s="8"/>
    </row>
    <row r="602" ht="15.75" customHeight="1">
      <c r="A602" s="8"/>
    </row>
    <row r="603" ht="15.75" customHeight="1">
      <c r="A603" s="8"/>
    </row>
    <row r="604" ht="15.75" customHeight="1">
      <c r="A604" s="8"/>
    </row>
    <row r="605" ht="15.75" customHeight="1">
      <c r="A605" s="8"/>
    </row>
    <row r="606" ht="15.75" customHeight="1">
      <c r="A606" s="8"/>
    </row>
    <row r="607" ht="15.75" customHeight="1">
      <c r="A607" s="8"/>
    </row>
    <row r="608" ht="15.75" customHeight="1">
      <c r="A608" s="8"/>
    </row>
    <row r="609" ht="15.75" customHeight="1">
      <c r="A609" s="8"/>
    </row>
    <row r="610" ht="15.75" customHeight="1">
      <c r="A610" s="8"/>
    </row>
    <row r="611" ht="15.75" customHeight="1">
      <c r="A611" s="8"/>
    </row>
    <row r="612" ht="15.75" customHeight="1">
      <c r="A612" s="8"/>
    </row>
    <row r="613" ht="15.75" customHeight="1">
      <c r="A613" s="8"/>
    </row>
    <row r="614" ht="15.75" customHeight="1">
      <c r="A614" s="8"/>
    </row>
    <row r="615" ht="15.75" customHeight="1">
      <c r="A615" s="8"/>
    </row>
    <row r="616" ht="15.75" customHeight="1">
      <c r="A616" s="8"/>
    </row>
    <row r="617" ht="15.75" customHeight="1">
      <c r="A617" s="8"/>
    </row>
    <row r="618" ht="15.75" customHeight="1">
      <c r="A618" s="8"/>
    </row>
    <row r="619" ht="15.75" customHeight="1">
      <c r="A619" s="8"/>
    </row>
    <row r="620" ht="15.75" customHeight="1">
      <c r="A620" s="8"/>
    </row>
    <row r="621" ht="15.75" customHeight="1">
      <c r="A621" s="8"/>
    </row>
    <row r="622" ht="15.75" customHeight="1">
      <c r="A622" s="8"/>
    </row>
    <row r="623" ht="15.75" customHeight="1">
      <c r="A623" s="8"/>
    </row>
    <row r="624" ht="15.75" customHeight="1">
      <c r="A624" s="8"/>
    </row>
    <row r="625" ht="15.75" customHeight="1">
      <c r="A625" s="8"/>
    </row>
    <row r="626" ht="15.75" customHeight="1">
      <c r="A626" s="8"/>
    </row>
    <row r="627" ht="15.75" customHeight="1">
      <c r="A627" s="8"/>
    </row>
    <row r="628" ht="15.75" customHeight="1">
      <c r="A628" s="8"/>
    </row>
    <row r="629" ht="15.75" customHeight="1">
      <c r="A629" s="8"/>
    </row>
    <row r="630" ht="15.75" customHeight="1">
      <c r="A630" s="8"/>
    </row>
    <row r="631" ht="15.75" customHeight="1">
      <c r="A631" s="8"/>
    </row>
    <row r="632" ht="15.75" customHeight="1">
      <c r="A632" s="8"/>
    </row>
    <row r="633" ht="15.75" customHeight="1">
      <c r="A633" s="8"/>
    </row>
    <row r="634" ht="15.75" customHeight="1">
      <c r="A634" s="8"/>
    </row>
    <row r="635" ht="15.75" customHeight="1">
      <c r="A635" s="8"/>
    </row>
    <row r="636" ht="15.75" customHeight="1">
      <c r="A636" s="8"/>
    </row>
    <row r="637" ht="15.75" customHeight="1">
      <c r="A637" s="8"/>
    </row>
    <row r="638" ht="15.75" customHeight="1">
      <c r="A638" s="8"/>
    </row>
    <row r="639" ht="15.75" customHeight="1">
      <c r="A639" s="8"/>
    </row>
    <row r="640" ht="15.75" customHeight="1">
      <c r="A640" s="8"/>
    </row>
    <row r="641" ht="15.75" customHeight="1">
      <c r="A641" s="8"/>
    </row>
    <row r="642" ht="15.75" customHeight="1">
      <c r="A642" s="8"/>
    </row>
    <row r="643" ht="15.75" customHeight="1">
      <c r="A643" s="8"/>
    </row>
    <row r="644" ht="15.75" customHeight="1">
      <c r="A644" s="8"/>
    </row>
    <row r="645" ht="15.75" customHeight="1">
      <c r="A645" s="8"/>
    </row>
    <row r="646" ht="15.75" customHeight="1">
      <c r="A646" s="8"/>
    </row>
    <row r="647" ht="15.75" customHeight="1">
      <c r="A647" s="8"/>
    </row>
    <row r="648" ht="15.75" customHeight="1">
      <c r="A648" s="8"/>
    </row>
    <row r="649" ht="15.75" customHeight="1">
      <c r="A649" s="8"/>
    </row>
    <row r="650" ht="15.75" customHeight="1">
      <c r="A650" s="8"/>
    </row>
    <row r="651" ht="15.75" customHeight="1">
      <c r="A651" s="8"/>
    </row>
    <row r="652" ht="15.75" customHeight="1">
      <c r="A652" s="8"/>
    </row>
    <row r="653" ht="15.75" customHeight="1">
      <c r="A653" s="8"/>
    </row>
    <row r="654" ht="15.75" customHeight="1">
      <c r="A654" s="8"/>
    </row>
    <row r="655" ht="15.75" customHeight="1">
      <c r="A655" s="8"/>
    </row>
    <row r="656" ht="15.75" customHeight="1">
      <c r="A656" s="8"/>
    </row>
    <row r="657" ht="15.75" customHeight="1">
      <c r="A657" s="8"/>
    </row>
    <row r="658" ht="15.75" customHeight="1">
      <c r="A658" s="8"/>
    </row>
    <row r="659" ht="15.75" customHeight="1">
      <c r="A659" s="8"/>
    </row>
    <row r="660" ht="15.75" customHeight="1">
      <c r="A660" s="8"/>
    </row>
    <row r="661" ht="15.75" customHeight="1">
      <c r="A661" s="8"/>
    </row>
    <row r="662" ht="15.75" customHeight="1">
      <c r="A662" s="8"/>
    </row>
    <row r="663" ht="15.75" customHeight="1">
      <c r="A663" s="8"/>
    </row>
    <row r="664" ht="15.75" customHeight="1">
      <c r="A664" s="8"/>
    </row>
    <row r="665" ht="15.75" customHeight="1">
      <c r="A665" s="8"/>
    </row>
    <row r="666" ht="15.75" customHeight="1">
      <c r="A666" s="8"/>
    </row>
    <row r="667" ht="15.75" customHeight="1">
      <c r="A667" s="8"/>
    </row>
    <row r="668" ht="15.75" customHeight="1">
      <c r="A668" s="8"/>
    </row>
    <row r="669" ht="15.75" customHeight="1">
      <c r="A669" s="8"/>
    </row>
    <row r="670" ht="15.75" customHeight="1">
      <c r="A670" s="8"/>
    </row>
    <row r="671" ht="15.75" customHeight="1">
      <c r="A671" s="8"/>
    </row>
    <row r="672" ht="15.75" customHeight="1">
      <c r="A672" s="8"/>
    </row>
    <row r="673" ht="15.75" customHeight="1">
      <c r="A673" s="8"/>
    </row>
    <row r="674" ht="15.75" customHeight="1">
      <c r="A674" s="8"/>
    </row>
    <row r="675" ht="15.75" customHeight="1">
      <c r="A675" s="8"/>
    </row>
    <row r="676" ht="15.75" customHeight="1">
      <c r="A676" s="8"/>
    </row>
    <row r="677" ht="15.75" customHeight="1">
      <c r="A677" s="8"/>
    </row>
    <row r="678" ht="15.75" customHeight="1">
      <c r="A678" s="8"/>
    </row>
    <row r="679" ht="15.75" customHeight="1">
      <c r="A679" s="8"/>
    </row>
    <row r="680" ht="15.75" customHeight="1">
      <c r="A680" s="8"/>
    </row>
    <row r="681" ht="15.75" customHeight="1">
      <c r="A681" s="8"/>
    </row>
    <row r="682" ht="15.75" customHeight="1">
      <c r="A682" s="8"/>
    </row>
    <row r="683" ht="15.75" customHeight="1">
      <c r="A683" s="8"/>
    </row>
    <row r="684" ht="15.75" customHeight="1">
      <c r="A684" s="8"/>
    </row>
    <row r="685" ht="15.75" customHeight="1">
      <c r="A685" s="8"/>
    </row>
    <row r="686" ht="15.75" customHeight="1">
      <c r="A686" s="8"/>
    </row>
    <row r="687" ht="15.75" customHeight="1">
      <c r="A687" s="8"/>
    </row>
    <row r="688" ht="15.75" customHeight="1">
      <c r="A688" s="8"/>
    </row>
    <row r="689" ht="15.75" customHeight="1">
      <c r="A689" s="8"/>
    </row>
    <row r="690" ht="15.75" customHeight="1">
      <c r="A690" s="8"/>
    </row>
    <row r="691" ht="15.75" customHeight="1">
      <c r="A691" s="8"/>
    </row>
    <row r="692" ht="15.75" customHeight="1">
      <c r="A692" s="8"/>
    </row>
    <row r="693" ht="15.75" customHeight="1">
      <c r="A693" s="8"/>
    </row>
    <row r="694" ht="15.75" customHeight="1">
      <c r="A694" s="8"/>
    </row>
    <row r="695" ht="15.75" customHeight="1">
      <c r="A695" s="8"/>
    </row>
    <row r="696" ht="15.75" customHeight="1">
      <c r="A696" s="8"/>
    </row>
    <row r="697" ht="15.75" customHeight="1">
      <c r="A697" s="8"/>
    </row>
    <row r="698" ht="15.75" customHeight="1">
      <c r="A698" s="8"/>
    </row>
    <row r="699" ht="15.75" customHeight="1">
      <c r="A699" s="8"/>
    </row>
    <row r="700" ht="15.75" customHeight="1">
      <c r="A700" s="8"/>
    </row>
    <row r="701" ht="15.75" customHeight="1">
      <c r="A701" s="8"/>
    </row>
    <row r="702" ht="15.75" customHeight="1">
      <c r="A702" s="8"/>
    </row>
    <row r="703" ht="15.75" customHeight="1">
      <c r="A703" s="8"/>
    </row>
    <row r="704" ht="15.75" customHeight="1">
      <c r="A704" s="8"/>
    </row>
    <row r="705" ht="15.75" customHeight="1">
      <c r="A705" s="8"/>
    </row>
    <row r="706" ht="15.75" customHeight="1">
      <c r="A706" s="8"/>
    </row>
    <row r="707" ht="15.75" customHeight="1">
      <c r="A707" s="8"/>
    </row>
    <row r="708" ht="15.75" customHeight="1">
      <c r="A708" s="8"/>
    </row>
    <row r="709" ht="15.75" customHeight="1">
      <c r="A709" s="8"/>
    </row>
    <row r="710" ht="15.75" customHeight="1">
      <c r="A710" s="8"/>
    </row>
    <row r="711" ht="15.75" customHeight="1">
      <c r="A711" s="8"/>
    </row>
    <row r="712" ht="15.75" customHeight="1">
      <c r="A712" s="8"/>
    </row>
    <row r="713" ht="15.75" customHeight="1">
      <c r="A713" s="8"/>
    </row>
    <row r="714" ht="15.75" customHeight="1">
      <c r="A714" s="8"/>
    </row>
    <row r="715" ht="15.75" customHeight="1">
      <c r="A715" s="8"/>
    </row>
    <row r="716" ht="15.75" customHeight="1">
      <c r="A716" s="8"/>
    </row>
    <row r="717" ht="15.75" customHeight="1">
      <c r="A717" s="8"/>
    </row>
    <row r="718" ht="15.75" customHeight="1">
      <c r="A718" s="8"/>
    </row>
    <row r="719" ht="15.75" customHeight="1">
      <c r="A719" s="8"/>
    </row>
    <row r="720" ht="15.75" customHeight="1">
      <c r="A720" s="8"/>
    </row>
    <row r="721" ht="15.75" customHeight="1">
      <c r="A721" s="8"/>
    </row>
    <row r="722" ht="15.75" customHeight="1">
      <c r="A722" s="8"/>
    </row>
    <row r="723" ht="15.75" customHeight="1">
      <c r="A723" s="8"/>
    </row>
    <row r="724" ht="15.75" customHeight="1">
      <c r="A724" s="8"/>
    </row>
    <row r="725" ht="15.75" customHeight="1">
      <c r="A725" s="8"/>
    </row>
    <row r="726" ht="15.75" customHeight="1">
      <c r="A726" s="8"/>
    </row>
    <row r="727" ht="15.75" customHeight="1">
      <c r="A727" s="8"/>
    </row>
    <row r="728" ht="15.75" customHeight="1">
      <c r="A728" s="8"/>
    </row>
    <row r="729" ht="15.75" customHeight="1">
      <c r="A729" s="8"/>
    </row>
    <row r="730" ht="15.75" customHeight="1">
      <c r="A730" s="8"/>
    </row>
    <row r="731" ht="15.75" customHeight="1">
      <c r="A731" s="8"/>
    </row>
    <row r="732" ht="15.75" customHeight="1">
      <c r="A732" s="8"/>
    </row>
    <row r="733" ht="15.75" customHeight="1">
      <c r="A733" s="8"/>
    </row>
    <row r="734" ht="15.75" customHeight="1">
      <c r="A734" s="8"/>
    </row>
    <row r="735" ht="15.75" customHeight="1">
      <c r="A735" s="8"/>
    </row>
    <row r="736" ht="15.75" customHeight="1">
      <c r="A736" s="8"/>
    </row>
    <row r="737" ht="15.75" customHeight="1">
      <c r="A737" s="8"/>
    </row>
    <row r="738" ht="15.75" customHeight="1">
      <c r="A738" s="8"/>
    </row>
    <row r="739" ht="15.75" customHeight="1">
      <c r="A739" s="8"/>
    </row>
    <row r="740" ht="15.75" customHeight="1">
      <c r="A740" s="8"/>
    </row>
    <row r="741" ht="15.75" customHeight="1">
      <c r="A741" s="8"/>
    </row>
    <row r="742" ht="15.75" customHeight="1">
      <c r="A742" s="8"/>
    </row>
    <row r="743" ht="15.75" customHeight="1">
      <c r="A743" s="8"/>
    </row>
    <row r="744" ht="15.75" customHeight="1">
      <c r="A744" s="8"/>
    </row>
    <row r="745" ht="15.75" customHeight="1">
      <c r="A745" s="8"/>
    </row>
    <row r="746" ht="15.75" customHeight="1">
      <c r="A746" s="8"/>
    </row>
    <row r="747" ht="15.75" customHeight="1">
      <c r="A747" s="8"/>
    </row>
    <row r="748" ht="15.75" customHeight="1">
      <c r="A748" s="8"/>
    </row>
    <row r="749" ht="15.75" customHeight="1">
      <c r="A749" s="8"/>
    </row>
    <row r="750" ht="15.75" customHeight="1">
      <c r="A750" s="8"/>
    </row>
    <row r="751" ht="15.75" customHeight="1">
      <c r="A751" s="8"/>
    </row>
    <row r="752" ht="15.75" customHeight="1">
      <c r="A752" s="8"/>
    </row>
    <row r="753" ht="15.75" customHeight="1">
      <c r="A753" s="8"/>
    </row>
    <row r="754" ht="15.75" customHeight="1">
      <c r="A754" s="8"/>
    </row>
    <row r="755" ht="15.75" customHeight="1">
      <c r="A755" s="8"/>
    </row>
    <row r="756" ht="15.75" customHeight="1">
      <c r="A756" s="8"/>
    </row>
    <row r="757" ht="15.75" customHeight="1">
      <c r="A757" s="8"/>
    </row>
    <row r="758" ht="15.75" customHeight="1">
      <c r="A758" s="8"/>
    </row>
    <row r="759" ht="15.75" customHeight="1">
      <c r="A759" s="8"/>
    </row>
    <row r="760" ht="15.75" customHeight="1">
      <c r="A760" s="8"/>
    </row>
    <row r="761" ht="15.75" customHeight="1">
      <c r="A761" s="8"/>
    </row>
    <row r="762" ht="15.75" customHeight="1">
      <c r="A762" s="8"/>
    </row>
    <row r="763" ht="15.75" customHeight="1">
      <c r="A763" s="8"/>
    </row>
    <row r="764" ht="15.75" customHeight="1">
      <c r="A764" s="8"/>
    </row>
    <row r="765" ht="15.75" customHeight="1">
      <c r="A765" s="8"/>
    </row>
    <row r="766" ht="15.75" customHeight="1">
      <c r="A766" s="8"/>
    </row>
    <row r="767" ht="15.75" customHeight="1">
      <c r="A767" s="8"/>
    </row>
    <row r="768" ht="15.75" customHeight="1">
      <c r="A768" s="8"/>
    </row>
    <row r="769" ht="15.75" customHeight="1">
      <c r="A769" s="8"/>
    </row>
    <row r="770" ht="15.75" customHeight="1">
      <c r="A770" s="8"/>
    </row>
    <row r="771" ht="15.75" customHeight="1">
      <c r="A771" s="8"/>
    </row>
    <row r="772" ht="15.75" customHeight="1">
      <c r="A772" s="8"/>
    </row>
    <row r="773" ht="15.75" customHeight="1">
      <c r="A773" s="8"/>
    </row>
    <row r="774" ht="15.75" customHeight="1">
      <c r="A774" s="8"/>
    </row>
    <row r="775" ht="15.75" customHeight="1">
      <c r="A775" s="8"/>
    </row>
    <row r="776" ht="15.75" customHeight="1">
      <c r="A776" s="8"/>
    </row>
    <row r="777" ht="15.75" customHeight="1">
      <c r="A777" s="8"/>
    </row>
    <row r="778" ht="15.75" customHeight="1">
      <c r="A778" s="8"/>
    </row>
    <row r="779" ht="15.75" customHeight="1">
      <c r="A779" s="8"/>
    </row>
    <row r="780" ht="15.75" customHeight="1">
      <c r="A780" s="8"/>
    </row>
    <row r="781" ht="15.75" customHeight="1">
      <c r="A781" s="8"/>
    </row>
    <row r="782" ht="15.75" customHeight="1">
      <c r="A782" s="8"/>
    </row>
    <row r="783" ht="15.75" customHeight="1">
      <c r="A783" s="8"/>
    </row>
    <row r="784" ht="15.75" customHeight="1">
      <c r="A784" s="8"/>
    </row>
    <row r="785" ht="15.75" customHeight="1">
      <c r="A785" s="8"/>
    </row>
    <row r="786" ht="15.75" customHeight="1">
      <c r="A786" s="8"/>
    </row>
    <row r="787" ht="15.75" customHeight="1">
      <c r="A787" s="8"/>
    </row>
    <row r="788" ht="15.75" customHeight="1">
      <c r="A788" s="8"/>
    </row>
    <row r="789" ht="15.75" customHeight="1">
      <c r="A789" s="8"/>
    </row>
    <row r="790" ht="15.75" customHeight="1">
      <c r="A790" s="8"/>
    </row>
    <row r="791" ht="15.75" customHeight="1">
      <c r="A791" s="8"/>
    </row>
    <row r="792" ht="15.75" customHeight="1">
      <c r="A792" s="8"/>
    </row>
    <row r="793" ht="15.75" customHeight="1">
      <c r="A793" s="8"/>
    </row>
    <row r="794" ht="15.75" customHeight="1">
      <c r="A794" s="8"/>
    </row>
    <row r="795" ht="15.75" customHeight="1">
      <c r="A795" s="8"/>
    </row>
    <row r="796" ht="15.75" customHeight="1">
      <c r="A796" s="8"/>
    </row>
    <row r="797" ht="15.75" customHeight="1">
      <c r="A797" s="8"/>
    </row>
    <row r="798" ht="15.75" customHeight="1">
      <c r="A798" s="8"/>
    </row>
    <row r="799" ht="15.75" customHeight="1">
      <c r="A799" s="8"/>
    </row>
    <row r="800" ht="15.75" customHeight="1">
      <c r="A800" s="8"/>
    </row>
    <row r="801" ht="15.75" customHeight="1">
      <c r="A801" s="8"/>
    </row>
    <row r="802" ht="15.75" customHeight="1">
      <c r="A802" s="8"/>
    </row>
    <row r="803" ht="15.75" customHeight="1">
      <c r="A803" s="8"/>
    </row>
    <row r="804" ht="15.75" customHeight="1">
      <c r="A804" s="8"/>
    </row>
    <row r="805" ht="15.75" customHeight="1">
      <c r="A805" s="8"/>
    </row>
    <row r="806" ht="15.75" customHeight="1">
      <c r="A806" s="8"/>
    </row>
    <row r="807" ht="15.75" customHeight="1">
      <c r="A807" s="8"/>
    </row>
    <row r="808" ht="15.75" customHeight="1">
      <c r="A808" s="8"/>
    </row>
    <row r="809" ht="15.75" customHeight="1">
      <c r="A809" s="8"/>
    </row>
    <row r="810" ht="15.75" customHeight="1">
      <c r="A810" s="8"/>
    </row>
    <row r="811" ht="15.75" customHeight="1">
      <c r="A811" s="8"/>
    </row>
    <row r="812" ht="15.75" customHeight="1">
      <c r="A812" s="8"/>
    </row>
    <row r="813" ht="15.75" customHeight="1">
      <c r="A813" s="8"/>
    </row>
    <row r="814" ht="15.75" customHeight="1">
      <c r="A814" s="8"/>
    </row>
    <row r="815" ht="15.75" customHeight="1">
      <c r="A815" s="8"/>
    </row>
    <row r="816" ht="15.75" customHeight="1">
      <c r="A816" s="8"/>
    </row>
    <row r="817" ht="15.75" customHeight="1">
      <c r="A817" s="8"/>
    </row>
    <row r="818" ht="15.75" customHeight="1">
      <c r="A818" s="8"/>
    </row>
    <row r="819" ht="15.75" customHeight="1">
      <c r="A819" s="8"/>
    </row>
    <row r="820" ht="15.75" customHeight="1">
      <c r="A820" s="8"/>
    </row>
    <row r="821" ht="15.75" customHeight="1">
      <c r="A821" s="8"/>
    </row>
    <row r="822" ht="15.75" customHeight="1">
      <c r="A822" s="8"/>
    </row>
    <row r="823" ht="15.75" customHeight="1">
      <c r="A823" s="8"/>
    </row>
    <row r="824" ht="15.75" customHeight="1">
      <c r="A824" s="8"/>
    </row>
    <row r="825" ht="15.75" customHeight="1">
      <c r="A825" s="8"/>
    </row>
    <row r="826" ht="15.75" customHeight="1">
      <c r="A826" s="8"/>
    </row>
    <row r="827" ht="15.75" customHeight="1">
      <c r="A827" s="8"/>
    </row>
    <row r="828" ht="15.75" customHeight="1">
      <c r="A828" s="8"/>
    </row>
    <row r="829" ht="15.75" customHeight="1">
      <c r="A829" s="8"/>
    </row>
    <row r="830" ht="15.75" customHeight="1">
      <c r="A830" s="8"/>
    </row>
    <row r="831" ht="15.75" customHeight="1">
      <c r="A831" s="8"/>
    </row>
    <row r="832" ht="15.75" customHeight="1">
      <c r="A832" s="8"/>
    </row>
    <row r="833" ht="15.75" customHeight="1">
      <c r="A833" s="8"/>
    </row>
    <row r="834" ht="15.75" customHeight="1">
      <c r="A834" s="8"/>
    </row>
    <row r="835" ht="15.75" customHeight="1">
      <c r="A835" s="8"/>
    </row>
    <row r="836" ht="15.75" customHeight="1">
      <c r="A836" s="8"/>
    </row>
    <row r="837" ht="15.75" customHeight="1">
      <c r="A837" s="8"/>
    </row>
    <row r="838" ht="15.75" customHeight="1">
      <c r="A838" s="8"/>
    </row>
    <row r="839" ht="15.75" customHeight="1">
      <c r="A839" s="8"/>
    </row>
    <row r="840" ht="15.75" customHeight="1">
      <c r="A840" s="8"/>
    </row>
    <row r="841" ht="15.75" customHeight="1">
      <c r="A841" s="8"/>
    </row>
    <row r="842" ht="15.75" customHeight="1">
      <c r="A842" s="8"/>
    </row>
    <row r="843" ht="15.75" customHeight="1">
      <c r="A843" s="8"/>
    </row>
    <row r="844" ht="15.75" customHeight="1">
      <c r="A844" s="8"/>
    </row>
    <row r="845" ht="15.75" customHeight="1">
      <c r="A845" s="8"/>
    </row>
    <row r="846" ht="15.75" customHeight="1">
      <c r="A846" s="8"/>
    </row>
    <row r="847" ht="15.75" customHeight="1">
      <c r="A847" s="8"/>
    </row>
    <row r="848" ht="15.75" customHeight="1">
      <c r="A848" s="8"/>
    </row>
    <row r="849" ht="15.75" customHeight="1">
      <c r="A849" s="8"/>
    </row>
    <row r="850" ht="15.75" customHeight="1">
      <c r="A850" s="8"/>
    </row>
    <row r="851" ht="15.75" customHeight="1">
      <c r="A851" s="8"/>
    </row>
    <row r="852" ht="15.75" customHeight="1">
      <c r="A852" s="8"/>
    </row>
    <row r="853" ht="15.75" customHeight="1">
      <c r="A853" s="8"/>
    </row>
    <row r="854" ht="15.75" customHeight="1">
      <c r="A854" s="8"/>
    </row>
    <row r="855" ht="15.75" customHeight="1">
      <c r="A855" s="8"/>
    </row>
    <row r="856" ht="15.75" customHeight="1">
      <c r="A856" s="8"/>
    </row>
    <row r="857" ht="15.75" customHeight="1">
      <c r="A857" s="8"/>
    </row>
    <row r="858" ht="15.75" customHeight="1">
      <c r="A858" s="8"/>
    </row>
    <row r="859" ht="15.75" customHeight="1">
      <c r="A859" s="8"/>
    </row>
    <row r="860" ht="15.75" customHeight="1">
      <c r="A860" s="8"/>
    </row>
    <row r="861" ht="15.75" customHeight="1">
      <c r="A861" s="8"/>
    </row>
    <row r="862" ht="15.75" customHeight="1">
      <c r="A862" s="8"/>
    </row>
    <row r="863" ht="15.75" customHeight="1">
      <c r="A863" s="8"/>
    </row>
    <row r="864" ht="15.75" customHeight="1">
      <c r="A864" s="8"/>
    </row>
    <row r="865" ht="15.75" customHeight="1">
      <c r="A865" s="8"/>
    </row>
    <row r="866" ht="15.75" customHeight="1">
      <c r="A866" s="8"/>
    </row>
    <row r="867" ht="15.75" customHeight="1">
      <c r="A867" s="8"/>
    </row>
    <row r="868" ht="15.75" customHeight="1">
      <c r="A868" s="8"/>
    </row>
    <row r="869" ht="15.75" customHeight="1">
      <c r="A869" s="8"/>
    </row>
    <row r="870" ht="15.75" customHeight="1">
      <c r="A870" s="8"/>
    </row>
    <row r="871" ht="15.75" customHeight="1">
      <c r="A871" s="8"/>
    </row>
    <row r="872" ht="15.75" customHeight="1">
      <c r="A872" s="8"/>
    </row>
    <row r="873" ht="15.75" customHeight="1">
      <c r="A873" s="8"/>
    </row>
    <row r="874" ht="15.75" customHeight="1">
      <c r="A874" s="8"/>
    </row>
    <row r="875" ht="15.75" customHeight="1">
      <c r="A875" s="8"/>
    </row>
    <row r="876" ht="15.75" customHeight="1">
      <c r="A876" s="8"/>
    </row>
    <row r="877" ht="15.75" customHeight="1">
      <c r="A877" s="8"/>
    </row>
    <row r="878" ht="15.75" customHeight="1">
      <c r="A878" s="8"/>
    </row>
    <row r="879" ht="15.75" customHeight="1">
      <c r="A879" s="8"/>
    </row>
    <row r="880" ht="15.75" customHeight="1">
      <c r="A880" s="8"/>
    </row>
    <row r="881" ht="15.75" customHeight="1">
      <c r="A881" s="8"/>
    </row>
    <row r="882" ht="15.75" customHeight="1">
      <c r="A882" s="8"/>
    </row>
    <row r="883" ht="15.75" customHeight="1">
      <c r="A883" s="8"/>
    </row>
    <row r="884" ht="15.75" customHeight="1">
      <c r="A884" s="8"/>
    </row>
    <row r="885" ht="15.75" customHeight="1">
      <c r="A885" s="8"/>
    </row>
    <row r="886" ht="15.75" customHeight="1">
      <c r="A886" s="8"/>
    </row>
    <row r="887" ht="15.75" customHeight="1">
      <c r="A887" s="8"/>
    </row>
    <row r="888" ht="15.75" customHeight="1">
      <c r="A888" s="8"/>
    </row>
    <row r="889" ht="15.75" customHeight="1">
      <c r="A889" s="8"/>
    </row>
    <row r="890" ht="15.75" customHeight="1">
      <c r="A890" s="8"/>
    </row>
    <row r="891" ht="15.75" customHeight="1">
      <c r="A891" s="8"/>
    </row>
    <row r="892" ht="15.75" customHeight="1">
      <c r="A892" s="8"/>
    </row>
    <row r="893" ht="15.75" customHeight="1">
      <c r="A893" s="8"/>
    </row>
    <row r="894" ht="15.75" customHeight="1">
      <c r="A894" s="8"/>
    </row>
    <row r="895" ht="15.75" customHeight="1">
      <c r="A895" s="8"/>
    </row>
    <row r="896" ht="15.75" customHeight="1">
      <c r="A896" s="8"/>
    </row>
    <row r="897" ht="15.75" customHeight="1">
      <c r="A897" s="8"/>
    </row>
    <row r="898" ht="15.75" customHeight="1">
      <c r="A898" s="8"/>
    </row>
    <row r="899" ht="15.75" customHeight="1">
      <c r="A899" s="8"/>
    </row>
    <row r="900" ht="15.75" customHeight="1">
      <c r="A900" s="8"/>
    </row>
    <row r="901" ht="15.75" customHeight="1">
      <c r="A901" s="8"/>
    </row>
    <row r="902" ht="15.75" customHeight="1">
      <c r="A902" s="8"/>
    </row>
    <row r="903" ht="15.75" customHeight="1">
      <c r="A903" s="8"/>
    </row>
    <row r="904" ht="15.75" customHeight="1">
      <c r="A904" s="8"/>
    </row>
    <row r="905" ht="15.75" customHeight="1">
      <c r="A905" s="8"/>
    </row>
    <row r="906" ht="15.75" customHeight="1">
      <c r="A906" s="8"/>
    </row>
    <row r="907" ht="15.75" customHeight="1">
      <c r="A907" s="8"/>
    </row>
    <row r="908" ht="15.75" customHeight="1">
      <c r="A908" s="8"/>
    </row>
    <row r="909" ht="15.75" customHeight="1">
      <c r="A909" s="8"/>
    </row>
    <row r="910" ht="15.75" customHeight="1">
      <c r="A910" s="8"/>
    </row>
    <row r="911" ht="15.75" customHeight="1">
      <c r="A911" s="8"/>
    </row>
    <row r="912" ht="15.75" customHeight="1">
      <c r="A912" s="8"/>
    </row>
    <row r="913" ht="15.75" customHeight="1">
      <c r="A913" s="8"/>
    </row>
    <row r="914" ht="15.75" customHeight="1">
      <c r="A914" s="8"/>
    </row>
    <row r="915" ht="15.75" customHeight="1">
      <c r="A915" s="8"/>
    </row>
    <row r="916" ht="15.75" customHeight="1">
      <c r="A916" s="8"/>
    </row>
    <row r="917" ht="15.75" customHeight="1">
      <c r="A917" s="8"/>
    </row>
    <row r="918" ht="15.75" customHeight="1">
      <c r="A918" s="8"/>
    </row>
    <row r="919" ht="15.75" customHeight="1">
      <c r="A919" s="8"/>
    </row>
    <row r="920" ht="15.75" customHeight="1">
      <c r="A920" s="8"/>
    </row>
    <row r="921" ht="15.75" customHeight="1">
      <c r="A921" s="8"/>
    </row>
    <row r="922" ht="15.75" customHeight="1">
      <c r="A922" s="8"/>
    </row>
    <row r="923" ht="15.75" customHeight="1">
      <c r="A923" s="8"/>
    </row>
    <row r="924" ht="15.75" customHeight="1">
      <c r="A924" s="8"/>
    </row>
    <row r="925" ht="15.75" customHeight="1">
      <c r="A925" s="8"/>
    </row>
    <row r="926" ht="15.75" customHeight="1">
      <c r="A926" s="8"/>
    </row>
    <row r="927" ht="15.75" customHeight="1">
      <c r="A927" s="8"/>
    </row>
    <row r="928" ht="15.75" customHeight="1">
      <c r="A928" s="8"/>
    </row>
    <row r="929" ht="15.75" customHeight="1">
      <c r="A929" s="8"/>
    </row>
    <row r="930" ht="15.75" customHeight="1">
      <c r="A930" s="8"/>
    </row>
    <row r="931" ht="15.75" customHeight="1">
      <c r="A931" s="8"/>
    </row>
    <row r="932" ht="15.75" customHeight="1">
      <c r="A932" s="8"/>
    </row>
    <row r="933" ht="15.75" customHeight="1">
      <c r="A933" s="8"/>
    </row>
    <row r="934" ht="15.75" customHeight="1">
      <c r="A934" s="8"/>
    </row>
    <row r="935" ht="15.75" customHeight="1">
      <c r="A935" s="8"/>
    </row>
    <row r="936" ht="15.75" customHeight="1">
      <c r="A936" s="8"/>
    </row>
    <row r="937" ht="15.75" customHeight="1">
      <c r="A937" s="8"/>
    </row>
    <row r="938" ht="15.75" customHeight="1">
      <c r="A938" s="8"/>
    </row>
    <row r="939" ht="15.75" customHeight="1">
      <c r="A939" s="8"/>
    </row>
    <row r="940" ht="15.75" customHeight="1">
      <c r="A940" s="8"/>
    </row>
    <row r="941" ht="15.75" customHeight="1">
      <c r="A941" s="8"/>
    </row>
    <row r="942" ht="15.75" customHeight="1">
      <c r="A942" s="8"/>
    </row>
    <row r="943" ht="15.75" customHeight="1">
      <c r="A943" s="8"/>
    </row>
    <row r="944" ht="15.75" customHeight="1">
      <c r="A944" s="8"/>
    </row>
    <row r="945" ht="15.75" customHeight="1">
      <c r="A945" s="8"/>
    </row>
    <row r="946" ht="15.75" customHeight="1">
      <c r="A946" s="8"/>
    </row>
    <row r="947" ht="15.75" customHeight="1">
      <c r="A947" s="8"/>
    </row>
    <row r="948" ht="15.75" customHeight="1">
      <c r="A948" s="8"/>
    </row>
    <row r="949" ht="15.75" customHeight="1">
      <c r="A949" s="8"/>
    </row>
    <row r="950" ht="15.75" customHeight="1">
      <c r="A950" s="8"/>
    </row>
    <row r="951" ht="15.75" customHeight="1">
      <c r="A951" s="8"/>
    </row>
    <row r="952" ht="15.75" customHeight="1">
      <c r="A952" s="8"/>
    </row>
    <row r="953" ht="15.75" customHeight="1">
      <c r="A953" s="8"/>
    </row>
    <row r="954" ht="15.75" customHeight="1">
      <c r="A954" s="8"/>
    </row>
    <row r="955" ht="15.75" customHeight="1">
      <c r="A955" s="8"/>
    </row>
    <row r="956" ht="15.75" customHeight="1">
      <c r="A956" s="8"/>
    </row>
    <row r="957" ht="15.75" customHeight="1">
      <c r="A957" s="8"/>
    </row>
    <row r="958" ht="15.75" customHeight="1">
      <c r="A958" s="8"/>
    </row>
    <row r="959" ht="15.75" customHeight="1">
      <c r="A959" s="8"/>
    </row>
    <row r="960" ht="15.75" customHeight="1">
      <c r="A960" s="8"/>
    </row>
    <row r="961" ht="15.75" customHeight="1">
      <c r="A961" s="8"/>
    </row>
    <row r="962" ht="15.75" customHeight="1">
      <c r="A962" s="8"/>
    </row>
    <row r="963" ht="15.75" customHeight="1">
      <c r="A963" s="8"/>
    </row>
    <row r="964" ht="15.75" customHeight="1">
      <c r="A964" s="8"/>
    </row>
    <row r="965" ht="15.75" customHeight="1">
      <c r="A965" s="8"/>
    </row>
    <row r="966" ht="15.75" customHeight="1">
      <c r="A966" s="8"/>
    </row>
    <row r="967" ht="15.75" customHeight="1">
      <c r="A967" s="8"/>
    </row>
    <row r="968" ht="15.75" customHeight="1">
      <c r="A968" s="8"/>
    </row>
    <row r="969" ht="15.75" customHeight="1">
      <c r="A969" s="8"/>
    </row>
    <row r="970" ht="15.75" customHeight="1">
      <c r="A970" s="8"/>
    </row>
    <row r="971" ht="15.75" customHeight="1">
      <c r="A971" s="8"/>
    </row>
    <row r="972" ht="15.75" customHeight="1">
      <c r="A972" s="8"/>
    </row>
    <row r="973" ht="15.75" customHeight="1">
      <c r="A973" s="8"/>
    </row>
    <row r="974" ht="15.75" customHeight="1">
      <c r="A974" s="8"/>
    </row>
    <row r="975" ht="15.75" customHeight="1">
      <c r="A975" s="8"/>
    </row>
    <row r="976" ht="15.75" customHeight="1">
      <c r="A976" s="8"/>
    </row>
    <row r="977" ht="15.75" customHeight="1">
      <c r="A977" s="8"/>
    </row>
    <row r="978" ht="15.75" customHeight="1">
      <c r="A978" s="8"/>
    </row>
    <row r="979" ht="15.75" customHeight="1">
      <c r="A979" s="8"/>
    </row>
    <row r="980" ht="15.75" customHeight="1">
      <c r="A980" s="8"/>
    </row>
    <row r="981" ht="15.75" customHeight="1">
      <c r="A981" s="8"/>
    </row>
    <row r="982" ht="15.75" customHeight="1">
      <c r="A982" s="8"/>
    </row>
    <row r="983" ht="15.75" customHeight="1">
      <c r="A983" s="8"/>
    </row>
    <row r="984" ht="15.75" customHeight="1">
      <c r="A984" s="8"/>
    </row>
    <row r="985" ht="15.75" customHeight="1">
      <c r="A985" s="8"/>
    </row>
    <row r="986" ht="15.75" customHeight="1">
      <c r="A986" s="8"/>
    </row>
    <row r="987" ht="15.75" customHeight="1">
      <c r="A987" s="8"/>
    </row>
    <row r="988" ht="15.75" customHeight="1">
      <c r="A988" s="8"/>
    </row>
    <row r="989" ht="15.75" customHeight="1">
      <c r="A989" s="8"/>
    </row>
    <row r="990" ht="15.75" customHeight="1">
      <c r="A990" s="8"/>
    </row>
    <row r="991" ht="15.75" customHeight="1">
      <c r="A991" s="8"/>
    </row>
    <row r="992" ht="15.75" customHeight="1">
      <c r="A992" s="8"/>
    </row>
    <row r="993" ht="15.75" customHeight="1">
      <c r="A993" s="8"/>
    </row>
    <row r="994" ht="15.75" customHeight="1">
      <c r="A994" s="8"/>
    </row>
    <row r="995" ht="15.75" customHeight="1">
      <c r="A995" s="8"/>
    </row>
    <row r="996" ht="15.75" customHeight="1">
      <c r="A996" s="8"/>
    </row>
    <row r="997" ht="15.75" customHeight="1">
      <c r="A997" s="8"/>
    </row>
    <row r="998" ht="15.75" customHeight="1">
      <c r="A998" s="8"/>
    </row>
    <row r="999" ht="15.75" customHeight="1">
      <c r="A999" s="8"/>
    </row>
    <row r="1000" ht="15.75" customHeight="1">
      <c r="A1000" s="8"/>
    </row>
  </sheetData>
  <mergeCells count="16">
    <mergeCell ref="L6:L7"/>
    <mergeCell ref="K5:T5"/>
    <mergeCell ref="N6:N7"/>
    <mergeCell ref="O6:O7"/>
    <mergeCell ref="P6:P7"/>
    <mergeCell ref="M6:M7"/>
    <mergeCell ref="C3:G3"/>
    <mergeCell ref="C4:G4"/>
    <mergeCell ref="Q6:Q7"/>
    <mergeCell ref="R6:R7"/>
    <mergeCell ref="S6:S7"/>
    <mergeCell ref="T6:T7"/>
    <mergeCell ref="B44:G44"/>
    <mergeCell ref="B45:G45"/>
    <mergeCell ref="K6:K7"/>
    <mergeCell ref="B43:G43"/>
  </mergeCells>
  <conditionalFormatting sqref="U8">
    <cfRule type="notContainsText" dxfId="0" priority="1" operator="notContains" text="ok">
      <formula>ISERROR(SEARCH(("ok"),(U8)))</formula>
    </cfRule>
  </conditionalFormatting>
  <conditionalFormatting sqref="U38:U42">
    <cfRule type="notContainsText" dxfId="0" priority="2" operator="notContains" text="ok">
      <formula>ISERROR(SEARCH(("ok"),(U38)))</formula>
    </cfRule>
  </conditionalFormatting>
  <conditionalFormatting sqref="U9:U10 U12">
    <cfRule type="notContainsText" dxfId="0" priority="3" operator="notContains" text="ok">
      <formula>ISERROR(SEARCH(("ok"),(U9)))</formula>
    </cfRule>
  </conditionalFormatting>
  <conditionalFormatting sqref="U14:U18">
    <cfRule type="notContainsText" dxfId="0" priority="4" operator="notContains" text="ok">
      <formula>ISERROR(SEARCH(("ok"),(U14)))</formula>
    </cfRule>
  </conditionalFormatting>
  <conditionalFormatting sqref="U20:U24">
    <cfRule type="notContainsText" dxfId="0" priority="5" operator="notContains" text="ok">
      <formula>ISERROR(SEARCH(("ok"),(U20)))</formula>
    </cfRule>
  </conditionalFormatting>
  <conditionalFormatting sqref="U26:U30">
    <cfRule type="notContainsText" dxfId="0" priority="6" operator="notContains" text="ok">
      <formula>ISERROR(SEARCH(("ok"),(U26)))</formula>
    </cfRule>
  </conditionalFormatting>
  <conditionalFormatting sqref="U32:U36">
    <cfRule type="notContainsText" dxfId="0" priority="7" operator="notContains" text="ok">
      <formula>ISERROR(SEARCH(("ok"),(U32)))</formula>
    </cfRule>
  </conditionalFormatting>
  <conditionalFormatting sqref="U11">
    <cfRule type="notContainsText" dxfId="0" priority="8" operator="notContains" text="ok">
      <formula>ISERROR(SEARCH(("ok"),(U11)))</formula>
    </cfRule>
  </conditionalFormatting>
  <dataValidations>
    <dataValidation type="list" allowBlank="1" showErrorMessage="1" sqref="D8:D12">
      <formula1>$B$55:$B$56</formula1>
    </dataValidation>
    <dataValidation type="list" allowBlank="1" showErrorMessage="1" sqref="C8:C12 C14:C18 C20:C24 C26:C30 C32:C42">
      <formula1>$B$47:$B$54</formula1>
    </dataValidation>
    <dataValidation type="list" allowBlank="1" showErrorMessage="1" sqref="D14:D18">
      <formula1>Definitons!$B$2:$B$10</formula1>
    </dataValidation>
  </dataValidations>
  <printOptions/>
  <pageMargins bottom="0.787401575" footer="0.0" header="0.0" left="0.7" right="0.7" top="0.787401575"/>
  <pageSetup paperSize="9"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.13"/>
    <col customWidth="1" min="2" max="2" width="28.13"/>
    <col customWidth="1" min="3" max="3" width="21.13"/>
    <col customWidth="1" min="4" max="4" width="11.25"/>
    <col customWidth="1" min="5" max="26" width="7.63"/>
  </cols>
  <sheetData>
    <row r="1">
      <c r="A1" s="1" t="s">
        <v>0</v>
      </c>
    </row>
    <row r="3">
      <c r="B3" s="2" t="s">
        <v>2</v>
      </c>
      <c r="C3" s="5" t="str">
        <f>'Rozpočet souhrn'!B3</f>
        <v/>
      </c>
      <c r="D3" s="6"/>
      <c r="E3" s="6"/>
      <c r="F3" s="7"/>
    </row>
    <row r="4">
      <c r="B4" s="2" t="s">
        <v>4</v>
      </c>
      <c r="C4" s="5" t="str">
        <f>'Rozpočet souhrn'!B4</f>
        <v/>
      </c>
      <c r="D4" s="6"/>
      <c r="E4" s="6"/>
      <c r="F4" s="7"/>
    </row>
    <row r="6">
      <c r="B6" s="2" t="s">
        <v>5</v>
      </c>
      <c r="C6" s="10"/>
      <c r="D6" s="12" t="str">
        <f>C6/'Rozpočet souhrn'!B10</f>
        <v>#DIV/0!</v>
      </c>
      <c r="E6" s="13" t="s">
        <v>11</v>
      </c>
    </row>
    <row r="8">
      <c r="B8" s="14" t="s">
        <v>14</v>
      </c>
    </row>
    <row r="9">
      <c r="B9" s="2" t="s">
        <v>16</v>
      </c>
      <c r="C9" s="20">
        <f>'Rozpočet celkové náklady'!H13</f>
        <v>0</v>
      </c>
      <c r="D9" s="12" t="str">
        <f>C9/('Rozpočet celkové náklady'!H45-'Zdroje financování'!C6)</f>
        <v>#DIV/0!</v>
      </c>
      <c r="E9" s="18"/>
    </row>
    <row r="10">
      <c r="B10" s="2" t="s">
        <v>28</v>
      </c>
      <c r="C10" s="10"/>
      <c r="D10" s="22"/>
    </row>
    <row r="11">
      <c r="B11" s="2" t="s">
        <v>32</v>
      </c>
      <c r="C11" s="24" t="s">
        <v>33</v>
      </c>
      <c r="D11" s="24" t="s">
        <v>42</v>
      </c>
    </row>
    <row r="12">
      <c r="A12" s="26" t="s">
        <v>44</v>
      </c>
      <c r="B12" s="10"/>
      <c r="C12" s="10"/>
      <c r="D12" s="10"/>
    </row>
    <row r="13">
      <c r="A13" s="28"/>
      <c r="B13" s="10"/>
      <c r="C13" s="10"/>
      <c r="D13" s="10"/>
    </row>
    <row r="14">
      <c r="A14" s="28"/>
      <c r="B14" s="10"/>
      <c r="C14" s="10"/>
      <c r="D14" s="10"/>
    </row>
    <row r="15">
      <c r="A15" s="28"/>
      <c r="B15" s="10"/>
      <c r="C15" s="10"/>
      <c r="D15" s="10"/>
    </row>
    <row r="16">
      <c r="A16" s="28"/>
      <c r="B16" s="10"/>
      <c r="C16" s="10"/>
      <c r="D16" s="10"/>
    </row>
    <row r="17">
      <c r="A17" s="28"/>
      <c r="B17" s="10"/>
      <c r="C17" s="10"/>
      <c r="D17" s="10"/>
    </row>
    <row r="18">
      <c r="A18" s="28"/>
      <c r="B18" s="10"/>
      <c r="C18" s="10"/>
      <c r="D18" s="10"/>
    </row>
    <row r="19">
      <c r="A19" s="28"/>
      <c r="B19" s="10"/>
      <c r="C19" s="10"/>
      <c r="D19" s="10"/>
    </row>
    <row r="20">
      <c r="A20" s="28"/>
      <c r="B20" s="10"/>
      <c r="C20" s="10"/>
      <c r="D20" s="10"/>
    </row>
    <row r="21" ht="15.75" customHeight="1">
      <c r="A21" s="28"/>
      <c r="B21" s="10"/>
      <c r="C21" s="10"/>
      <c r="D21" s="10"/>
    </row>
    <row r="22" ht="15.75" customHeight="1">
      <c r="A22" s="30"/>
      <c r="B22" s="10"/>
      <c r="C22" s="10"/>
      <c r="D22" s="10"/>
    </row>
    <row r="23" ht="15.75" customHeight="1">
      <c r="B23" s="2" t="s">
        <v>74</v>
      </c>
      <c r="C23" s="20">
        <f>C6+C9+C10+D12+D13+D14+D15+D16+D17+D18+D19+D20+D21+D22</f>
        <v>0</v>
      </c>
    </row>
    <row r="24" ht="15.75" customHeight="1">
      <c r="B24" s="19" t="s">
        <v>77</v>
      </c>
      <c r="C24" s="20">
        <f>'Rozpočet celkové náklady'!H45-'Zdroje financování'!C23</f>
        <v>0</v>
      </c>
      <c r="D24" s="18"/>
    </row>
    <row r="25" ht="15.75" hidden="1" customHeight="1">
      <c r="B25" s="33" t="s">
        <v>82</v>
      </c>
    </row>
    <row r="26" ht="15.75" hidden="1" customHeight="1">
      <c r="B26" s="33" t="s">
        <v>85</v>
      </c>
    </row>
    <row r="27" ht="15.75" hidden="1" customHeight="1">
      <c r="B27" s="33" t="s">
        <v>86</v>
      </c>
    </row>
    <row r="28" ht="15.75" hidden="1" customHeight="1">
      <c r="B28" s="33" t="s">
        <v>87</v>
      </c>
    </row>
    <row r="29" ht="15.75" hidden="1" customHeight="1">
      <c r="B29" s="33" t="s">
        <v>88</v>
      </c>
    </row>
    <row r="30" ht="15.75" hidden="1" customHeight="1">
      <c r="B30" s="33" t="s">
        <v>89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2:A22"/>
    <mergeCell ref="C3:F3"/>
    <mergeCell ref="C4:F4"/>
  </mergeCells>
  <dataValidations>
    <dataValidation type="list" allowBlank="1" showErrorMessage="1" sqref="C12:C22">
      <formula1>$B$25:$B$30</formula1>
    </dataValidation>
  </dataValidations>
  <printOptions/>
  <pageMargins bottom="0.787401575" footer="0.0" header="0.0" left="0.7" right="0.7" top="0.787401575"/>
  <pageSetup paperSize="9"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38"/>
    <col customWidth="1" min="2" max="2" width="9.38"/>
    <col customWidth="1" min="3" max="3" width="76.25"/>
    <col customWidth="1" min="4" max="26" width="7.63"/>
  </cols>
  <sheetData>
    <row r="1">
      <c r="A1" s="1" t="s">
        <v>111</v>
      </c>
    </row>
    <row r="3">
      <c r="A3" s="16" t="s">
        <v>2</v>
      </c>
      <c r="B3" s="7"/>
      <c r="C3" s="24" t="str">
        <f>'Rozpočet souhrn'!B3</f>
        <v/>
      </c>
    </row>
    <row r="4">
      <c r="A4" s="16" t="s">
        <v>4</v>
      </c>
      <c r="B4" s="7"/>
      <c r="C4" s="24" t="str">
        <f>'Rozpočet souhrn'!B4</f>
        <v/>
      </c>
    </row>
    <row r="6" ht="45.75" customHeight="1">
      <c r="B6" s="19" t="s">
        <v>113</v>
      </c>
      <c r="C6" s="45" t="s">
        <v>114</v>
      </c>
    </row>
    <row r="7">
      <c r="A7" s="24">
        <v>1.0</v>
      </c>
      <c r="B7" s="36"/>
      <c r="C7" s="10"/>
    </row>
    <row r="8">
      <c r="A8" s="24">
        <v>2.0</v>
      </c>
      <c r="B8" s="36"/>
      <c r="C8" s="10"/>
    </row>
    <row r="9">
      <c r="A9" s="24">
        <v>3.0</v>
      </c>
      <c r="B9" s="36"/>
      <c r="C9" s="10"/>
    </row>
    <row r="10">
      <c r="A10" s="24">
        <v>4.0</v>
      </c>
      <c r="B10" s="36"/>
      <c r="C10" s="10"/>
    </row>
    <row r="11">
      <c r="A11" s="24">
        <v>5.0</v>
      </c>
      <c r="B11" s="36"/>
      <c r="C11" s="10"/>
    </row>
    <row r="12">
      <c r="A12" s="24">
        <v>6.0</v>
      </c>
      <c r="B12" s="36"/>
      <c r="C12" s="10"/>
    </row>
    <row r="13">
      <c r="A13" s="24">
        <v>7.0</v>
      </c>
      <c r="B13" s="36"/>
      <c r="C13" s="10"/>
    </row>
    <row r="14">
      <c r="A14" s="24">
        <v>8.0</v>
      </c>
      <c r="B14" s="36"/>
      <c r="C14" s="10"/>
    </row>
    <row r="15">
      <c r="A15" s="24">
        <v>9.0</v>
      </c>
      <c r="B15" s="36"/>
      <c r="C15" s="10"/>
    </row>
    <row r="16">
      <c r="A16" s="24">
        <v>10.0</v>
      </c>
      <c r="B16" s="36"/>
      <c r="C16" s="10"/>
    </row>
    <row r="17">
      <c r="A17" s="24">
        <v>11.0</v>
      </c>
      <c r="B17" s="36"/>
      <c r="C17" s="10"/>
    </row>
    <row r="18">
      <c r="A18" s="24">
        <v>12.0</v>
      </c>
      <c r="B18" s="36"/>
      <c r="C18" s="10"/>
    </row>
    <row r="19">
      <c r="A19" s="24">
        <v>13.0</v>
      </c>
      <c r="B19" s="36"/>
      <c r="C19" s="10"/>
    </row>
    <row r="20">
      <c r="A20" s="24">
        <v>14.0</v>
      </c>
      <c r="B20" s="36"/>
      <c r="C20" s="10"/>
    </row>
    <row r="21" ht="15.75" customHeight="1">
      <c r="A21" s="24">
        <v>15.0</v>
      </c>
      <c r="B21" s="36"/>
      <c r="C21" s="10"/>
    </row>
    <row r="22" ht="15.75" customHeight="1">
      <c r="A22" s="24">
        <v>16.0</v>
      </c>
      <c r="B22" s="36"/>
      <c r="C22" s="10"/>
    </row>
    <row r="23" ht="15.75" customHeight="1">
      <c r="A23" s="24">
        <v>17.0</v>
      </c>
      <c r="B23" s="36"/>
      <c r="C23" s="10"/>
    </row>
    <row r="24" ht="15.75" customHeight="1">
      <c r="A24" s="24">
        <v>18.0</v>
      </c>
      <c r="B24" s="36"/>
      <c r="C24" s="10"/>
    </row>
    <row r="25" ht="15.75" customHeight="1">
      <c r="A25" s="24">
        <v>19.0</v>
      </c>
      <c r="B25" s="36"/>
      <c r="C25" s="10"/>
    </row>
    <row r="26" ht="15.75" customHeight="1">
      <c r="A26" s="24">
        <v>20.0</v>
      </c>
      <c r="B26" s="36"/>
      <c r="C26" s="10"/>
    </row>
    <row r="27" ht="15.75" customHeight="1">
      <c r="A27" s="18"/>
      <c r="B27" s="47"/>
      <c r="C27" s="18"/>
    </row>
    <row r="28" ht="15.75" customHeight="1">
      <c r="A28" s="18"/>
      <c r="B28" s="47"/>
      <c r="C28" s="18"/>
    </row>
    <row r="29" ht="15.75" customHeight="1">
      <c r="A29" s="18"/>
      <c r="B29" s="47"/>
      <c r="C29" s="18"/>
    </row>
    <row r="30" ht="15.75" customHeight="1">
      <c r="A30" s="18"/>
      <c r="B30" s="47"/>
      <c r="C30" s="18"/>
    </row>
    <row r="31" ht="15.75" customHeight="1">
      <c r="A31" s="18"/>
      <c r="B31" s="47"/>
      <c r="C31" s="18"/>
    </row>
    <row r="32" ht="15.75" customHeight="1">
      <c r="A32" s="18"/>
      <c r="B32" s="47"/>
      <c r="C32" s="18"/>
    </row>
    <row r="33" ht="15.75" customHeight="1">
      <c r="A33" s="18"/>
      <c r="B33" s="47"/>
      <c r="C33" s="18"/>
    </row>
    <row r="34" ht="15.75" customHeight="1">
      <c r="A34" s="18"/>
      <c r="B34" s="47"/>
      <c r="C34" s="18"/>
    </row>
    <row r="35" ht="15.75" customHeight="1">
      <c r="A35" s="18"/>
      <c r="B35" s="47"/>
      <c r="C35" s="18"/>
    </row>
    <row r="36" ht="15.75" customHeight="1">
      <c r="A36" s="18"/>
      <c r="B36" s="47"/>
      <c r="C36" s="18"/>
    </row>
    <row r="37" ht="15.75" customHeight="1">
      <c r="A37" s="18"/>
      <c r="B37" s="47"/>
      <c r="C37" s="18"/>
    </row>
    <row r="38" ht="15.75" customHeight="1">
      <c r="A38" s="18"/>
      <c r="B38" s="47"/>
      <c r="C38" s="18"/>
    </row>
    <row r="39" ht="15.75" customHeight="1">
      <c r="A39" s="18"/>
      <c r="B39" s="47"/>
      <c r="C39" s="18"/>
    </row>
    <row r="40" ht="15.75" customHeight="1">
      <c r="A40" s="18"/>
      <c r="B40" s="47"/>
      <c r="C40" s="18"/>
    </row>
    <row r="41" ht="15.75" customHeight="1">
      <c r="A41" s="18"/>
      <c r="B41" s="47"/>
      <c r="C41" s="18"/>
    </row>
    <row r="42" ht="15.75" customHeight="1">
      <c r="A42" s="18"/>
      <c r="B42" s="47"/>
      <c r="C42" s="18"/>
    </row>
    <row r="43" ht="15.75" customHeight="1">
      <c r="A43" s="18"/>
      <c r="B43" s="47"/>
      <c r="C43" s="18"/>
    </row>
    <row r="44" ht="15.75" customHeight="1">
      <c r="A44" s="18"/>
      <c r="B44" s="47"/>
      <c r="C44" s="18"/>
    </row>
    <row r="45" ht="15.75" customHeight="1">
      <c r="A45" s="18"/>
      <c r="B45" s="47"/>
      <c r="C45" s="18"/>
    </row>
    <row r="46" ht="15.75" customHeight="1">
      <c r="A46" s="18"/>
      <c r="B46" s="47"/>
      <c r="C46" s="18"/>
    </row>
    <row r="47" ht="15.75" customHeight="1">
      <c r="A47" s="18"/>
      <c r="B47" s="47"/>
      <c r="C47" s="18"/>
    </row>
    <row r="48" ht="15.75" customHeight="1">
      <c r="A48" s="18"/>
      <c r="B48" s="47"/>
      <c r="C48" s="18"/>
    </row>
    <row r="49" ht="15.75" customHeight="1">
      <c r="A49" s="18"/>
      <c r="B49" s="47"/>
      <c r="C49" s="18"/>
    </row>
    <row r="50" ht="15.75" customHeight="1">
      <c r="A50" s="18"/>
      <c r="B50" s="47"/>
      <c r="C50" s="18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B3"/>
    <mergeCell ref="A4:B4"/>
  </mergeCells>
  <printOptions/>
  <pageMargins bottom="0.787401575" footer="0.0" header="0.0" left="0.7" right="0.7" top="0.787401575"/>
  <pageSetup paperSize="9" orientation="portrait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9.5"/>
    <col customWidth="1" min="3" max="26" width="7.63"/>
  </cols>
  <sheetData>
    <row r="1">
      <c r="J1" s="18"/>
    </row>
    <row r="2">
      <c r="B2" s="33" t="s">
        <v>118</v>
      </c>
      <c r="C2" s="33">
        <v>294.54</v>
      </c>
    </row>
    <row r="3">
      <c r="B3" s="33" t="s">
        <v>119</v>
      </c>
      <c r="C3" s="33">
        <v>253.83</v>
      </c>
    </row>
    <row r="4">
      <c r="B4" s="33" t="s">
        <v>120</v>
      </c>
      <c r="C4" s="33">
        <v>191.31</v>
      </c>
    </row>
    <row r="5">
      <c r="B5" s="33" t="s">
        <v>121</v>
      </c>
      <c r="C5" s="33">
        <v>145.12</v>
      </c>
    </row>
    <row r="6">
      <c r="B6" s="33" t="s">
        <v>122</v>
      </c>
      <c r="C6" s="33">
        <v>111.01</v>
      </c>
    </row>
    <row r="7">
      <c r="B7" s="33" t="s">
        <v>123</v>
      </c>
      <c r="C7" s="33">
        <v>125.22</v>
      </c>
    </row>
    <row r="8">
      <c r="B8" s="33" t="s">
        <v>124</v>
      </c>
      <c r="C8" s="33">
        <v>158.9</v>
      </c>
    </row>
    <row r="9">
      <c r="B9" s="33" t="s">
        <v>125</v>
      </c>
      <c r="C9" s="33">
        <v>156.06</v>
      </c>
    </row>
    <row r="10">
      <c r="B10" s="33" t="s">
        <v>126</v>
      </c>
      <c r="C10" s="33">
        <v>106.75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2019-08-13T07:41:20Z</dcterms:created>
  <dc:creator>Josef Wenzl</dc:creator>
</cp:coreProperties>
</file>